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умма">'Модель'!$D$11</definedName>
    <definedName name="Скидка">'Модель'!$D$12</definedName>
    <definedName name="СрокСкидки">'Модель'!$D$13</definedName>
    <definedName name="СрокОтсрочки">'Модель'!$D$14</definedName>
    <definedName name="СтавкаДенег">'Модель'!$D$15</definedName>
    <definedName name="ДнейВыигрыша">'Модель'!$D$20</definedName>
    <definedName name="СуммаСкидки">'Модель'!$D$21</definedName>
    <definedName name="СтавкаЗаПериод">'Модель'!$D$22</definedName>
    <definedName name="СтавкаОтказа">'Модель'!$D$23</definedName>
    <definedName name="Преимущество">'Модель'!$D$28</definedName>
    <definedName name="ВыгодаПоставка">'Модель'!$D$30</definedName>
    <definedName name="ПоставокВГод">'Модель'!$D$31</definedName>
    <definedName name="ВыгодаГод">'Модель'!$D$32</definedName>
    <definedName name="ПорогСкидки">'Модель'!$D$36</definedName>
    <definedName name="Маржинальность">'Модель'!$D$41</definedName>
    <definedName name="ДоляМаржи">'Модель'!$D$42</definedName>
    <definedName name="ЭкономияСтавки">'Модель'!$D$43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164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7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Отсрочка или скидка</t>
        </is>
      </c>
    </row>
    <row r="4" ht="15" customHeight="1">
      <c r="B4" s="3" t="inlineStr">
        <is>
          <t>Годовая ставка скидки за раннюю оплату и порог выгодной предоплаты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Условия поставщика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Сумма поставки</t>
        </is>
      </c>
      <c r="C11" s="10" t="inlineStr">
        <is>
          <t>₽</t>
        </is>
      </c>
      <c r="D11" s="11" t="n">
        <v>1000000</v>
      </c>
    </row>
    <row r="12">
      <c r="B12" s="9" t="inlineStr">
        <is>
          <t>Размер скидки за раннюю оплату</t>
        </is>
      </c>
      <c r="C12" s="10" t="inlineStr">
        <is>
          <t>%</t>
        </is>
      </c>
      <c r="D12" s="12" t="n">
        <v>0.02</v>
      </c>
    </row>
    <row r="13">
      <c r="B13" s="9" t="inlineStr">
        <is>
          <t>Срок оплаты со скидкой, дней</t>
        </is>
      </c>
      <c r="C13" s="10" t="inlineStr">
        <is>
          <t>дн.</t>
        </is>
      </c>
      <c r="D13" s="11" t="n">
        <v>10</v>
      </c>
    </row>
    <row r="14">
      <c r="B14" s="9" t="inlineStr">
        <is>
          <t>Срок отсрочки без скидки, дней</t>
        </is>
      </c>
      <c r="C14" s="10" t="inlineStr">
        <is>
          <t>дн.</t>
        </is>
      </c>
      <c r="D14" s="11" t="n">
        <v>45</v>
      </c>
    </row>
    <row r="15">
      <c r="B15" s="9" t="inlineStr">
        <is>
          <t>Стоимость денег для компании, годовых</t>
        </is>
      </c>
      <c r="C15" s="10" t="inlineStr">
        <is>
          <t>%</t>
        </is>
      </c>
      <c r="D15" s="12" t="n">
        <v>0.24</v>
      </c>
    </row>
    <row r="16" ht="26" customHeight="1">
      <c r="B16" s="13" t="inlineStr">
        <is>
          <t>Стоимость денег — это ставка вашего кредита или овердрафта, а если заёмных денег нет, то доходность, которую вы теряете, вынимая деньги из оборота.</t>
        </is>
      </c>
    </row>
    <row r="18" ht="20" customHeight="1">
      <c r="B18" s="7" t="inlineStr">
        <is>
          <t>Во что обходится отказ от скидки</t>
        </is>
      </c>
    </row>
    <row r="19" ht="3" customHeight="1">
      <c r="B19" s="8" t="n"/>
      <c r="C19" s="8" t="n"/>
      <c r="D19" s="8" t="n"/>
      <c r="E19" s="8" t="n"/>
      <c r="F19" s="8" t="n"/>
      <c r="G19" s="8" t="n"/>
      <c r="H19" s="8" t="n"/>
      <c r="I19" s="8" t="n"/>
    </row>
    <row r="20">
      <c r="B20" s="9" t="inlineStr">
        <is>
          <t>Выигранных дней отсрочки</t>
        </is>
      </c>
      <c r="D20" s="14">
        <f>СрокОтсрочки-СрокСкидки</f>
        <v/>
      </c>
    </row>
    <row r="21">
      <c r="B21" s="9" t="inlineStr">
        <is>
          <t>Сумма скидки в рублях</t>
        </is>
      </c>
      <c r="D21" s="14">
        <f>Сумма*Скидка</f>
        <v/>
      </c>
    </row>
    <row r="22">
      <c r="B22" s="9" t="inlineStr">
        <is>
          <t>Ставка за период</t>
        </is>
      </c>
      <c r="D22" s="15">
        <f>Скидка/(1-Скидка)</f>
        <v/>
      </c>
    </row>
    <row r="23" ht="22" customHeight="1">
      <c r="C23" s="16" t="inlineStr">
        <is>
          <t>Эффективная ставка отказа от скидки, годовых</t>
        </is>
      </c>
      <c r="D23" s="17">
        <f>СтавкаЗаПериод*365/ДнейВыигрыша</f>
        <v/>
      </c>
    </row>
    <row r="24" ht="26" customHeight="1">
      <c r="B24" s="13" t="inlineStr">
        <is>
          <t>Знаменатель — (1 − скидка), а не единица: заплатив со скидкой, вы отдаёте меньшую сумму, и процент считается именно от неё. Разница небольшая, но она отличает верный расчёт от приблизительного.</t>
        </is>
      </c>
    </row>
    <row r="26" ht="20" customHeight="1">
      <c r="B26" s="7" t="inlineStr">
        <is>
          <t>Решение покупателя</t>
        </is>
      </c>
    </row>
    <row r="27" ht="3" customHeight="1">
      <c r="B27" s="8" t="n"/>
      <c r="C27" s="8" t="n"/>
      <c r="D27" s="8" t="n"/>
      <c r="E27" s="8" t="n"/>
      <c r="F27" s="8" t="n"/>
      <c r="G27" s="8" t="n"/>
      <c r="H27" s="8" t="n"/>
      <c r="I27" s="8" t="n"/>
    </row>
    <row r="28">
      <c r="B28" s="9" t="inlineStr">
        <is>
          <t>Разница со стоимостью ваших денег</t>
        </is>
      </c>
      <c r="D28" s="15">
        <f>СтавкаОтказа-СтавкаДенег</f>
        <v/>
      </c>
    </row>
    <row r="29">
      <c r="B29" s="3" t="inlineStr">
        <is>
          <t>Что делать</t>
        </is>
      </c>
      <c r="D29" s="9">
        <f>IF(СтавкаОтказа&gt;СтавкаДенег,"Платить со скидкой — при необходимости даже в кредит","Брать отсрочку: деньги компании дешевле скидки")</f>
        <v/>
      </c>
    </row>
    <row r="30">
      <c r="B30" s="9" t="inlineStr">
        <is>
          <t>Выгода за одну поставку</t>
        </is>
      </c>
      <c r="D30" s="14">
        <f>IF(СтавкаОтказа&gt;СтавкаДенег,СуммаСкидки-(Сумма-СуммаСкидки)*СтавкаДенег*ДнейВыигрыша/365,(Сумма-СуммаСкидки)*СтавкаДенег*ДнейВыигрыша/365-СуммаСкидки)</f>
        <v/>
      </c>
    </row>
    <row r="31">
      <c r="B31" s="9" t="inlineStr">
        <is>
          <t>Поставок в год</t>
        </is>
      </c>
      <c r="C31" s="10" t="inlineStr">
        <is>
          <t>шт.</t>
        </is>
      </c>
      <c r="D31" s="11" t="n">
        <v>12</v>
      </c>
    </row>
    <row r="32">
      <c r="B32" s="9" t="inlineStr">
        <is>
          <t>Выгода за год</t>
        </is>
      </c>
      <c r="D32" s="14">
        <f>ВыгодаПоставка*ПоставокВГод</f>
        <v/>
      </c>
    </row>
    <row r="34" ht="20" customHeight="1">
      <c r="B34" s="7" t="inlineStr">
        <is>
          <t>Порог: какая скидка оправдывает предоплату</t>
        </is>
      </c>
    </row>
    <row r="35" ht="3" customHeight="1">
      <c r="B35" s="8" t="n"/>
      <c r="C35" s="8" t="n"/>
      <c r="D35" s="8" t="n"/>
      <c r="E35" s="8" t="n"/>
      <c r="F35" s="8" t="n"/>
      <c r="G35" s="8" t="n"/>
      <c r="H35" s="8" t="n"/>
      <c r="I35" s="8" t="n"/>
    </row>
    <row r="36">
      <c r="B36" s="9" t="inlineStr">
        <is>
          <t>Минимальная скидка при вашей стоимости денег</t>
        </is>
      </c>
      <c r="D36" s="15">
        <f>1-1/(1+СтавкаДенег*ДнейВыигрыша/365)</f>
        <v/>
      </c>
    </row>
    <row r="37">
      <c r="B37" s="3" t="inlineStr">
        <is>
          <t>Смысл порога</t>
        </is>
      </c>
      <c r="D37" s="9">
        <f>IF(Скидка&gt;=ПорогСкидки,"Предложенная скидка выше порога — берите","Скидка ниже порога — просите больше или берите отсрочку")</f>
        <v/>
      </c>
    </row>
    <row r="39" ht="20" customHeight="1">
      <c r="B39" s="7" t="inlineStr">
        <is>
          <t>Взгляд продавца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Маржинальность вашего товара</t>
        </is>
      </c>
      <c r="C41" s="10" t="inlineStr">
        <is>
          <t>%</t>
        </is>
      </c>
      <c r="D41" s="12" t="n">
        <v>0.3</v>
      </c>
    </row>
    <row r="42">
      <c r="B42" s="9" t="inlineStr">
        <is>
          <t>Скидка в долях маржи</t>
        </is>
      </c>
      <c r="D42" s="15">
        <f>Скидка/Маржинальность</f>
        <v/>
      </c>
    </row>
    <row r="43">
      <c r="B43" s="9" t="inlineStr">
        <is>
          <t>Стоимость дней, которые вы экономите</t>
        </is>
      </c>
      <c r="D43" s="15">
        <f>СтавкаДенег*ДнейВыигрыша/365</f>
        <v/>
      </c>
    </row>
    <row r="44">
      <c r="B44" s="3" t="inlineStr">
        <is>
          <t>Стоит ли давать скидку</t>
        </is>
      </c>
      <c r="D44" s="9">
        <f>IF(Скидка&lt;=ЭкономияСтавки,"Скидка дешевле, чем ждать деньги — давать выгодно","Скидка дороже ожидания — лучше подождать оплату")</f>
        <v/>
      </c>
    </row>
    <row r="45" ht="26" customHeight="1">
      <c r="B45" s="13" t="inlineStr">
        <is>
          <t>Продавец, дающий 2 % за предоплату вместо 45 дней ожидания, платит те же 21 % годовых — только уже со своей стороны. Одна и та же ставка, две стороны стола.</t>
        </is>
      </c>
    </row>
    <row r="47">
      <c r="B47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24:I24"/>
    <mergeCell ref="B16:I16"/>
    <mergeCell ref="B45:I4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