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ебестоимость">'Модель'!$D$11</definedName>
    <definedName name="Цена">'Модель'!$D$12</definedName>
    <definedName name="СтавкаНДС">'Модель'!$D$13</definedName>
    <definedName name="Прибыль">'Модель'!$D$17</definedName>
    <definedName name="Наценка">'Модель'!$D$18</definedName>
    <definedName name="Маржинальность">'Модель'!$D$19</definedName>
    <definedName name="НаценкаЗадана">'Модель'!$D$24</definedName>
    <definedName name="МаржаИзНаценки">'Модель'!$D$25</definedName>
    <definedName name="МаржаЗадана">'Модель'!$D$26</definedName>
    <definedName name="НаценкаИзМаржи">'Модель'!$D$27</definedName>
    <definedName name="ЖелаемаяМаржа">'Модель'!$D$31</definedName>
    <definedName name="НужнаяЦена">'Модель'!$D$32</definedName>
    <definedName name="НужнаяЦенаСНДС">'Модель'!$D$33</definedName>
    <definedName name="ПодъёмЦены">'Модель'!$D$34</definedName>
    <definedName name="ЦенаСНДС">'Модель'!$D$39</definedName>
    <definedName name="НДСвЦене">'Модель'!$D$40</definedName>
    <definedName name="СуммаСНДС">'Модель'!$D$41</definedName>
    <definedName name="ВыделенныйНДС">'Модель'!$D$42</definedName>
    <definedName name="СуммаБезНДС">'Модель'!$D$43</definedName>
    <definedName name="Скидка">'Модель'!$D$48</definedName>
    <definedName name="ЦенаСоСкидкой">'Модель'!$D$49</definedName>
    <definedName name="МаржаПослеСкидки">'Модель'!$D$50</definedName>
    <definedName name="ПотеряМаржи">'Модель'!$D$51</definedName>
    <definedName name="НужныйПриростОбъёма">'Модель'!$D$52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4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164" fontId="9" fillId="0" borderId="4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7" fillId="0" borderId="0" applyAlignment="1" pivotButton="0" quotePrefix="0" xfId="0">
      <alignment horizontal="right" vertical="center"/>
    </xf>
    <xf numFmtId="4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Наценка, маржа, НДС</t>
        </is>
      </c>
    </row>
    <row r="4" ht="15" customHeight="1">
      <c r="B4" s="3" t="inlineStr">
        <is>
          <t>Перевод наценки в маржинальность, расчёт цены и НДС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Исходные данные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Себестоимость единицы (без НДС)</t>
        </is>
      </c>
      <c r="C11" s="10" t="inlineStr">
        <is>
          <t>₽</t>
        </is>
      </c>
      <c r="D11" s="11" t="n">
        <v>1200</v>
      </c>
    </row>
    <row r="12">
      <c r="B12" s="9" t="inlineStr">
        <is>
          <t>Цена продажи (без НДС)</t>
        </is>
      </c>
      <c r="C12" s="10" t="inlineStr">
        <is>
          <t>₽</t>
        </is>
      </c>
      <c r="D12" s="11" t="n">
        <v>1850</v>
      </c>
    </row>
    <row r="13">
      <c r="B13" s="9" t="inlineStr">
        <is>
          <t>Ставка НДС</t>
        </is>
      </c>
      <c r="C13" s="10" t="inlineStr">
        <is>
          <t>%</t>
        </is>
      </c>
      <c r="D13" s="12" t="n">
        <v>0.2</v>
      </c>
    </row>
    <row r="15" ht="20" customHeight="1">
      <c r="B15" s="7" t="inlineStr">
        <is>
          <t>Наценка и маржа — из цены</t>
        </is>
      </c>
    </row>
    <row r="16" ht="3" customHeight="1"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B17" s="9" t="inlineStr">
        <is>
          <t>Валовая прибыль на единицу</t>
        </is>
      </c>
      <c r="D17" s="13">
        <f>Цена-Себестоимость</f>
        <v/>
      </c>
    </row>
    <row r="18" ht="22" customHeight="1">
      <c r="C18" s="14" t="inlineStr">
        <is>
          <t>Наценка (к себестоимости)</t>
        </is>
      </c>
      <c r="D18" s="15">
        <f>Прибыль/Себестоимость</f>
        <v/>
      </c>
    </row>
    <row r="19" ht="22" customHeight="1">
      <c r="C19" s="14" t="inlineStr">
        <is>
          <t>Маржинальность (к цене)</t>
        </is>
      </c>
      <c r="D19" s="15">
        <f>Прибыль/Цена</f>
        <v/>
      </c>
    </row>
    <row r="20" ht="26" customHeight="1">
      <c r="B20" s="16" t="inlineStr">
        <is>
          <t>Наценка 54 % и маржинальность 35 % — это одна и та же сделка. Наценка всегда больше маржинальности, и чем выше прибыль, тем сильнее расходятся числа.</t>
        </is>
      </c>
    </row>
    <row r="22" ht="20" customHeight="1">
      <c r="B22" s="7" t="inlineStr">
        <is>
          <t>Перевод одного в другое</t>
        </is>
      </c>
    </row>
    <row r="23" ht="3" customHeight="1">
      <c r="B23" s="8" t="n"/>
      <c r="C23" s="8" t="n"/>
      <c r="D23" s="8" t="n"/>
      <c r="E23" s="8" t="n"/>
      <c r="F23" s="8" t="n"/>
      <c r="G23" s="8" t="n"/>
      <c r="H23" s="8" t="n"/>
      <c r="I23" s="8" t="n"/>
    </row>
    <row r="24">
      <c r="B24" s="9" t="inlineStr">
        <is>
          <t>Известна наценка</t>
        </is>
      </c>
      <c r="C24" s="10" t="inlineStr">
        <is>
          <t>%</t>
        </is>
      </c>
      <c r="D24" s="12" t="n">
        <v>0.6</v>
      </c>
    </row>
    <row r="25">
      <c r="B25" s="9" t="inlineStr">
        <is>
          <t>Соответствующая маржинальность</t>
        </is>
      </c>
      <c r="D25" s="17">
        <f>НаценкаЗадана/(1+НаценкаЗадана)</f>
        <v/>
      </c>
    </row>
    <row r="26">
      <c r="B26" s="9" t="inlineStr">
        <is>
          <t>Известна маржинальность</t>
        </is>
      </c>
      <c r="C26" s="10" t="inlineStr">
        <is>
          <t>%</t>
        </is>
      </c>
      <c r="D26" s="12" t="n">
        <v>0.35</v>
      </c>
    </row>
    <row r="27">
      <c r="B27" s="9" t="inlineStr">
        <is>
          <t>Соответствующая наценка</t>
        </is>
      </c>
      <c r="D27" s="17">
        <f>МаржаЗадана/(1-МаржаЗадана)</f>
        <v/>
      </c>
    </row>
    <row r="29" ht="20" customHeight="1">
      <c r="B29" s="7" t="inlineStr">
        <is>
          <t>Цена от желаемой маржи</t>
        </is>
      </c>
    </row>
    <row r="30" ht="3" customHeight="1"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B31" s="9" t="inlineStr">
        <is>
          <t>Желаемая маржинальность</t>
        </is>
      </c>
      <c r="C31" s="10" t="inlineStr">
        <is>
          <t>%</t>
        </is>
      </c>
      <c r="D31" s="12" t="n">
        <v>0.4</v>
      </c>
    </row>
    <row r="32" ht="22" customHeight="1">
      <c r="C32" s="14" t="inlineStr">
        <is>
          <t>Нужная цена без НДС</t>
        </is>
      </c>
      <c r="D32" s="18">
        <f>Себестоимость/(1-ЖелаемаяМаржа)</f>
        <v/>
      </c>
    </row>
    <row r="33">
      <c r="B33" s="9" t="inlineStr">
        <is>
          <t>Нужная цена с НДС</t>
        </is>
      </c>
      <c r="D33" s="13">
        <f>НужнаяЦена*(1+СтавкаНДС)</f>
        <v/>
      </c>
    </row>
    <row r="34">
      <c r="B34" s="9" t="inlineStr">
        <is>
          <t>Насколько поднять текущую цену</t>
        </is>
      </c>
      <c r="D34" s="17">
        <f>НужнаяЦена/Цена-1</f>
        <v/>
      </c>
    </row>
    <row r="35" ht="26" customHeight="1">
      <c r="B35" s="16" t="inlineStr">
        <is>
          <t>Делить на (1 − маржа), а не умножать на (1 + маржа). Умножение даёт наценку, и цена выходит ниже нужной — классическая ошибка при формировании прайса.</t>
        </is>
      </c>
    </row>
    <row r="37" ht="20" customHeight="1">
      <c r="B37" s="7" t="inlineStr">
        <is>
          <t>НДС</t>
        </is>
      </c>
    </row>
    <row r="38" ht="3" customHeight="1"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B39" s="9" t="inlineStr">
        <is>
          <t>Цена с НДС</t>
        </is>
      </c>
      <c r="D39" s="13">
        <f>Цена*(1+СтавкаНДС)</f>
        <v/>
      </c>
    </row>
    <row r="40">
      <c r="B40" s="9" t="inlineStr">
        <is>
          <t>НДС в цене</t>
        </is>
      </c>
      <c r="D40" s="13">
        <f>ЦенаСНДС-Цена</f>
        <v/>
      </c>
    </row>
    <row r="41">
      <c r="B41" s="9" t="inlineStr">
        <is>
          <t>Сумма с НДС (выделить налог)</t>
        </is>
      </c>
      <c r="C41" s="10" t="inlineStr">
        <is>
          <t>₽</t>
        </is>
      </c>
      <c r="D41" s="11" t="n">
        <v>12000</v>
      </c>
    </row>
    <row r="42">
      <c r="B42" s="9" t="inlineStr">
        <is>
          <t>НДС в этой сумме</t>
        </is>
      </c>
      <c r="D42" s="13">
        <f>СуммаСНДС*СтавкаНДС/(1+СтавкаНДС)</f>
        <v/>
      </c>
    </row>
    <row r="43">
      <c r="B43" s="9" t="inlineStr">
        <is>
          <t>Сумма без НДС</t>
        </is>
      </c>
      <c r="D43" s="13">
        <f>СуммаСНДС-ВыделенныйНДС</f>
        <v/>
      </c>
    </row>
    <row r="44" ht="26" customHeight="1">
      <c r="B44" s="16" t="inlineStr">
        <is>
          <t>Выделяют НДС умножением на ставку, делённую на (1 + ставка): для 20 % это 1/6 суммы. Умножать всю сумму на 20 % нельзя — получится больше, чем в ней есть.</t>
        </is>
      </c>
    </row>
    <row r="46" ht="20" customHeight="1">
      <c r="B46" s="7" t="inlineStr">
        <is>
          <t>Скидка и её цена</t>
        </is>
      </c>
    </row>
    <row r="47" ht="3" customHeight="1">
      <c r="B47" s="8" t="n"/>
      <c r="C47" s="8" t="n"/>
      <c r="D47" s="8" t="n"/>
      <c r="E47" s="8" t="n"/>
      <c r="F47" s="8" t="n"/>
      <c r="G47" s="8" t="n"/>
      <c r="H47" s="8" t="n"/>
      <c r="I47" s="8" t="n"/>
    </row>
    <row r="48">
      <c r="B48" s="9" t="inlineStr">
        <is>
          <t>Планируемая скидка</t>
        </is>
      </c>
      <c r="C48" s="10" t="inlineStr">
        <is>
          <t>%</t>
        </is>
      </c>
      <c r="D48" s="12" t="n">
        <v>0.1</v>
      </c>
    </row>
    <row r="49">
      <c r="B49" s="9" t="inlineStr">
        <is>
          <t>Цена со скидкой</t>
        </is>
      </c>
      <c r="D49" s="13">
        <f>Цена*(1-Скидка)</f>
        <v/>
      </c>
    </row>
    <row r="50">
      <c r="B50" s="9" t="inlineStr">
        <is>
          <t>Маржинальность после скидки</t>
        </is>
      </c>
      <c r="D50" s="17">
        <f>(ЦенаСоСкидкой-Себестоимость)/ЦенаСоСкидкой</f>
        <v/>
      </c>
    </row>
    <row r="51">
      <c r="B51" s="9" t="inlineStr">
        <is>
          <t>Потеря маржинальности, п.п.</t>
        </is>
      </c>
      <c r="D51" s="17">
        <f>Маржинальность-МаржаПослеСкидки</f>
        <v/>
      </c>
    </row>
    <row r="52">
      <c r="B52" s="9" t="inlineStr">
        <is>
          <t>Насколько надо вырасти в объёме, чтобы не потерять прибыль</t>
        </is>
      </c>
      <c r="D52" s="17">
        <f>Маржинальность/МаржаПослеСкидки-1</f>
        <v/>
      </c>
    </row>
    <row r="53">
      <c r="B53" s="3" t="inlineStr">
        <is>
          <t>Стоит ли давать скидку</t>
        </is>
      </c>
      <c r="D53" s="9">
        <f>IF(ЦенаСоСкидкой&lt;=Себестоимость,"Скидка уводит в убыток — нельзя",IF(НужныйПриростОбъёма&gt;0.5,"Нужен рост объёма больше половины — почти нереально","Скидка допустима, если объём вырастет на расчётную величину"))</f>
        <v/>
      </c>
    </row>
    <row r="54" ht="26" customHeight="1">
      <c r="B54" s="16" t="inlineStr">
        <is>
          <t>Скидка 10 % при маржинальности 35 % требует роста продаж примерно на 40 %, просто чтобы остаться при своих. Это то самое место, где «дадим скидочку» превращается в потерю года.</t>
        </is>
      </c>
    </row>
    <row r="56">
      <c r="B5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54:I54"/>
    <mergeCell ref="B44:I44"/>
    <mergeCell ref="B35:I35"/>
    <mergeCell ref="B20:I20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