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Выручка">'Модель'!$I$17</definedName>
    <definedName name="МаржаВсего">'Модель'!$I$18</definedName>
    <definedName name="ПостоянныеЗатраты">'Модель'!$D$22</definedName>
    <definedName name="СредняяМаржа">'Модель'!$D$27</definedName>
    <definedName name="ТочкаБезубыточности">'Модель'!$D$28</definedName>
    <definedName name="Прибыль">'Модель'!$D$29</definedName>
    <definedName name="ЗапасРубли">'Модель'!$D$34</definedName>
    <definedName name="ЗапасПроцент">'Модель'!$D$35</definedName>
    <definedName name="ОперРычаг">'Модель'!$D$36</definedName>
    <definedName name="ЖелаемаяПрибыль">'Модель'!$D$42</definedName>
    <definedName name="НужнаяВыручка">'Модель'!$D$43</definedName>
    <definedName name="НужныйПрирост">'Модель'!$D$44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2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b val="1"/>
      <color rgb="00525252"/>
      <sz val="9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161616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6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  <border>
      <bottom style="thin">
        <color rgb="00161616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4" applyAlignment="1" pivotButton="0" quotePrefix="0" xfId="0">
      <alignment horizontal="left" vertical="center"/>
    </xf>
    <xf numFmtId="0" fontId="7" fillId="0" borderId="4" applyAlignment="1" pivotButton="0" quotePrefix="0" xfId="0">
      <alignment horizontal="center" vertical="center"/>
    </xf>
    <xf numFmtId="0" fontId="8" fillId="0" borderId="0" applyAlignment="1" pivotButton="0" quotePrefix="0" xfId="0">
      <alignment horizontal="left" vertical="center"/>
    </xf>
    <xf numFmtId="4" fontId="9" fillId="2" borderId="2" applyAlignment="1" pivotButton="0" quotePrefix="0" xfId="0">
      <alignment horizontal="right" vertical="center"/>
    </xf>
    <xf numFmtId="3" fontId="9" fillId="2" borderId="2" applyAlignment="1" pivotButton="0" quotePrefix="0" xfId="0">
      <alignment horizontal="right" vertical="center"/>
    </xf>
    <xf numFmtId="4" fontId="8" fillId="0" borderId="0" applyAlignment="1" pivotButton="0" quotePrefix="0" xfId="0">
      <alignment horizontal="right" vertical="center"/>
    </xf>
    <xf numFmtId="164" fontId="8" fillId="0" borderId="0" applyAlignment="1" pivotButton="0" quotePrefix="0" xfId="0">
      <alignment horizontal="right" vertical="center"/>
    </xf>
    <xf numFmtId="3" fontId="8" fillId="0" borderId="0" applyAlignment="1" pivotButton="0" quotePrefix="0" xfId="0">
      <alignment horizontal="right" vertical="center"/>
    </xf>
    <xf numFmtId="3" fontId="10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top" wrapText="1"/>
    </xf>
    <xf numFmtId="0" fontId="6" fillId="0" borderId="5" applyAlignment="1" pivotButton="0" quotePrefix="0" xfId="0">
      <alignment horizontal="right" vertical="center"/>
    </xf>
    <xf numFmtId="3" fontId="11" fillId="0" borderId="5" applyAlignment="1" pivotButton="0" quotePrefix="0" xfId="0">
      <alignment horizontal="right" vertical="center"/>
    </xf>
    <xf numFmtId="2" fontId="8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46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0" customWidth="1" min="2" max="2"/>
    <col width="3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Точка безубыточности</t>
        </is>
      </c>
    </row>
    <row r="4" ht="15" customHeight="1">
      <c r="B4" s="3" t="inlineStr">
        <is>
          <t>Точка безубыточности по номенклатуре, запас прочности и операционный рычаг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Номенклатура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</row>
    <row r="11" ht="18" customHeight="1">
      <c r="B11" s="9" t="inlineStr">
        <is>
          <t>Показатель</t>
        </is>
      </c>
      <c r="C11" s="10" t="inlineStr"/>
      <c r="D11" s="10" t="inlineStr">
        <is>
          <t>Товар 1</t>
        </is>
      </c>
      <c r="E11" s="10" t="inlineStr">
        <is>
          <t>Товар 2</t>
        </is>
      </c>
      <c r="F11" s="10" t="inlineStr">
        <is>
          <t>Товар 3</t>
        </is>
      </c>
      <c r="G11" s="10" t="inlineStr">
        <is>
          <t>Товар 4</t>
        </is>
      </c>
      <c r="H11" s="10" t="inlineStr">
        <is>
          <t>Товар 5</t>
        </is>
      </c>
      <c r="I11" s="10" t="inlineStr">
        <is>
          <t>Итого</t>
        </is>
      </c>
    </row>
    <row r="12">
      <c r="B12" s="11" t="inlineStr">
        <is>
          <t>Цена за единицу</t>
        </is>
      </c>
      <c r="D12" s="12" t="n">
        <v>2400</v>
      </c>
      <c r="E12" s="12" t="n">
        <v>1750</v>
      </c>
      <c r="F12" s="12" t="n">
        <v>980</v>
      </c>
      <c r="G12" s="12" t="n">
        <v>5600</v>
      </c>
      <c r="H12" s="12" t="n">
        <v>320</v>
      </c>
    </row>
    <row r="13">
      <c r="B13" s="11" t="inlineStr">
        <is>
          <t>Переменные затраты на единицу</t>
        </is>
      </c>
      <c r="D13" s="12" t="n">
        <v>1560</v>
      </c>
      <c r="E13" s="12" t="n">
        <v>1200</v>
      </c>
      <c r="F13" s="12" t="n">
        <v>620</v>
      </c>
      <c r="G13" s="12" t="n">
        <v>3900</v>
      </c>
      <c r="H13" s="12" t="n">
        <v>210</v>
      </c>
    </row>
    <row r="14">
      <c r="B14" s="11" t="inlineStr">
        <is>
          <t>Продажи за период, шт.</t>
        </is>
      </c>
      <c r="D14" s="13" t="n">
        <v>1200</v>
      </c>
      <c r="E14" s="13" t="n">
        <v>800</v>
      </c>
      <c r="F14" s="13" t="n">
        <v>2500</v>
      </c>
      <c r="G14" s="13" t="n">
        <v>150</v>
      </c>
      <c r="H14" s="13" t="n">
        <v>9000</v>
      </c>
    </row>
    <row r="15">
      <c r="B15" s="11" t="inlineStr">
        <is>
          <t>Маржинальная прибыль на единицу</t>
        </is>
      </c>
      <c r="D15" s="14">
        <f>D12-D13</f>
        <v/>
      </c>
      <c r="E15" s="14">
        <f>E12-E13</f>
        <v/>
      </c>
      <c r="F15" s="14">
        <f>F12-F13</f>
        <v/>
      </c>
      <c r="G15" s="14">
        <f>G12-G13</f>
        <v/>
      </c>
      <c r="H15" s="14">
        <f>H12-H13</f>
        <v/>
      </c>
    </row>
    <row r="16">
      <c r="B16" s="3" t="inlineStr">
        <is>
          <t>Маржинальность, %</t>
        </is>
      </c>
      <c r="D16" s="15">
        <f>IF(D12=0,0,D15/D12)</f>
        <v/>
      </c>
      <c r="E16" s="15">
        <f>IF(E12=0,0,E15/E12)</f>
        <v/>
      </c>
      <c r="F16" s="15">
        <f>IF(F12=0,0,F15/F12)</f>
        <v/>
      </c>
      <c r="G16" s="15">
        <f>IF(G12=0,0,G15/G12)</f>
        <v/>
      </c>
      <c r="H16" s="15">
        <f>IF(H12=0,0,H15/H12)</f>
        <v/>
      </c>
    </row>
    <row r="17">
      <c r="B17" s="11" t="inlineStr">
        <is>
          <t>Выручка</t>
        </is>
      </c>
      <c r="D17" s="16">
        <f>D12*D14</f>
        <v/>
      </c>
      <c r="E17" s="16">
        <f>E12*E14</f>
        <v/>
      </c>
      <c r="F17" s="16">
        <f>F12*F14</f>
        <v/>
      </c>
      <c r="G17" s="16">
        <f>G12*G14</f>
        <v/>
      </c>
      <c r="H17" s="16">
        <f>H12*H14</f>
        <v/>
      </c>
      <c r="I17" s="17">
        <f>SUM(D17:H17)</f>
        <v/>
      </c>
    </row>
    <row r="18">
      <c r="B18" s="11" t="inlineStr">
        <is>
          <t>Маржинальная прибыль</t>
        </is>
      </c>
      <c r="D18" s="16">
        <f>D15*D14</f>
        <v/>
      </c>
      <c r="E18" s="16">
        <f>E15*E14</f>
        <v/>
      </c>
      <c r="F18" s="16">
        <f>F15*F14</f>
        <v/>
      </c>
      <c r="G18" s="16">
        <f>G15*G14</f>
        <v/>
      </c>
      <c r="H18" s="16">
        <f>H15*H14</f>
        <v/>
      </c>
      <c r="I18" s="17">
        <f>SUM(D18:H18)</f>
        <v/>
      </c>
    </row>
    <row r="20" ht="20" customHeight="1">
      <c r="B20" s="7" t="inlineStr">
        <is>
          <t>Постоянные затраты</t>
        </is>
      </c>
    </row>
    <row r="21" ht="3" customHeight="1"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</row>
    <row r="22">
      <c r="B22" s="11" t="inlineStr">
        <is>
          <t>Постоянные затраты за период</t>
        </is>
      </c>
      <c r="C22" s="18" t="inlineStr">
        <is>
          <t>₽</t>
        </is>
      </c>
      <c r="D22" s="13" t="n">
        <v>1850000</v>
      </c>
    </row>
    <row r="23" ht="26" customHeight="1">
      <c r="B23" s="19" t="inlineStr">
        <is>
          <t>Постоянные — те, что не меняются от объёма продаж: аренда, оклады, охрана, амортизация. Сдельная оплата и сырьё сюда не входят, они переменные.</t>
        </is>
      </c>
    </row>
    <row r="25" ht="20" customHeight="1">
      <c r="B25" s="7" t="inlineStr">
        <is>
          <t>Результат</t>
        </is>
      </c>
    </row>
    <row r="26" ht="3" customHeight="1">
      <c r="B26" s="8" t="n"/>
      <c r="C26" s="8" t="n"/>
      <c r="D26" s="8" t="n"/>
      <c r="E26" s="8" t="n"/>
      <c r="F26" s="8" t="n"/>
      <c r="G26" s="8" t="n"/>
      <c r="H26" s="8" t="n"/>
      <c r="I26" s="8" t="n"/>
      <c r="J26" s="8" t="n"/>
    </row>
    <row r="27">
      <c r="B27" s="11" t="inlineStr">
        <is>
          <t>Средневзвешенная маржинальность</t>
        </is>
      </c>
      <c r="D27" s="15">
        <f>МаржаВсего/Выручка</f>
        <v/>
      </c>
    </row>
    <row r="28" ht="22" customHeight="1">
      <c r="C28" s="20" t="inlineStr">
        <is>
          <t>Точка безубыточности по выручке</t>
        </is>
      </c>
      <c r="D28" s="21">
        <f>ПостоянныеЗатраты/СредняяМаржа</f>
        <v/>
      </c>
    </row>
    <row r="29">
      <c r="B29" s="11" t="inlineStr">
        <is>
          <t>Прибыль от продаж</t>
        </is>
      </c>
      <c r="D29" s="16">
        <f>МаржаВсего-ПостоянныеЗатраты</f>
        <v/>
      </c>
    </row>
    <row r="30" ht="26" customHeight="1">
      <c r="B30" s="19" t="inlineStr">
        <is>
          <t>Точки безубыточности отдельных товаров складывать нельзя — надо считать через средневзвешенную маржинальность. Изменится структура продаж — изменится и точка, даже если ни одна цена не двигалась.</t>
        </is>
      </c>
    </row>
    <row r="32" ht="20" customHeight="1">
      <c r="B32" s="7" t="inlineStr">
        <is>
          <t>Запас прочности</t>
        </is>
      </c>
    </row>
    <row r="33" ht="3" customHeight="1">
      <c r="B33" s="8" t="n"/>
      <c r="C33" s="8" t="n"/>
      <c r="D33" s="8" t="n"/>
      <c r="E33" s="8" t="n"/>
      <c r="F33" s="8" t="n"/>
      <c r="G33" s="8" t="n"/>
      <c r="H33" s="8" t="n"/>
      <c r="I33" s="8" t="n"/>
      <c r="J33" s="8" t="n"/>
    </row>
    <row r="34">
      <c r="B34" s="11" t="inlineStr">
        <is>
          <t>Запас прочности в рублях</t>
        </is>
      </c>
      <c r="D34" s="16">
        <f>Выручка-ТочкаБезубыточности</f>
        <v/>
      </c>
    </row>
    <row r="35">
      <c r="B35" s="11" t="inlineStr">
        <is>
          <t>Запас прочности, % от выручки</t>
        </is>
      </c>
      <c r="D35" s="15">
        <f>ЗапасРубли/Выручка</f>
        <v/>
      </c>
    </row>
    <row r="36">
      <c r="B36" s="11" t="inlineStr">
        <is>
          <t>Операционный рычаг</t>
        </is>
      </c>
      <c r="D36" s="22">
        <f>МаржаВсего/Прибыль</f>
        <v/>
      </c>
    </row>
    <row r="37" ht="26" customHeight="1">
      <c r="B37" s="19" t="inlineStr">
        <is>
          <t>Операционный рычаг читается так: выручка падает на 1 %, прибыль падает на столько процентов, сколько показывает рычаг. Высокий рычаг — высокая прибыль на подъёме и быстрый убыток на спаде.</t>
        </is>
      </c>
    </row>
    <row r="38">
      <c r="B38" s="3" t="inlineStr">
        <is>
          <t>Вывод</t>
        </is>
      </c>
      <c r="D38" s="11">
        <f>IF(Прибыль&lt;=0,"Компания работает в убыток",IF(ЗапасПроцент&gt;=0.2,"Запас прочности комфортный","Запас меньше 20 % — небольшое падение продаж уводит в минус"))</f>
        <v/>
      </c>
    </row>
    <row r="40" ht="20" customHeight="1">
      <c r="B40" s="7" t="inlineStr">
        <is>
          <t>Плановая прибыль</t>
        </is>
      </c>
    </row>
    <row r="41" ht="3" customHeight="1">
      <c r="B41" s="8" t="n"/>
      <c r="C41" s="8" t="n"/>
      <c r="D41" s="8" t="n"/>
      <c r="E41" s="8" t="n"/>
      <c r="F41" s="8" t="n"/>
      <c r="G41" s="8" t="n"/>
      <c r="H41" s="8" t="n"/>
      <c r="I41" s="8" t="n"/>
      <c r="J41" s="8" t="n"/>
    </row>
    <row r="42">
      <c r="B42" s="11" t="inlineStr">
        <is>
          <t>Желаемая прибыль за период</t>
        </is>
      </c>
      <c r="C42" s="18" t="inlineStr">
        <is>
          <t>₽</t>
        </is>
      </c>
      <c r="D42" s="13" t="n">
        <v>900000</v>
      </c>
    </row>
    <row r="43">
      <c r="B43" s="11" t="inlineStr">
        <is>
          <t>Нужная выручка</t>
        </is>
      </c>
      <c r="D43" s="16">
        <f>(ПостоянныеЗатраты+ЖелаемаяПрибыль)/СредняяМаржа</f>
        <v/>
      </c>
    </row>
    <row r="44">
      <c r="B44" s="11" t="inlineStr">
        <is>
          <t>Прирост к текущей выручке</t>
        </is>
      </c>
      <c r="D44" s="15">
        <f>НужнаяВыручка/Выручка-1</f>
        <v/>
      </c>
    </row>
    <row r="46">
      <c r="B46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23:J23"/>
    <mergeCell ref="B30:J30"/>
    <mergeCell ref="B37:J37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2026-09-09T14:08:44Z</dcterms:created>
  <dcterms:modified xmlns:dcterms="http://purl.org/dc/terms/" xmlns:xsi="http://www.w3.org/2001/XMLSchema-instance" xsi:type="dcterms:W3CDTF">2026-09-09T14:08:44Z</dcterms:modified>
</cp:coreProperties>
</file>