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ыручка0">'Модель'!$D$11</definedName>
    <definedName name="Прибыль0">'Модель'!$D$12</definedName>
    <definedName name="Внеоборотные0">'Модель'!$D$16</definedName>
    <definedName name="Запасы0">'Модель'!$D$17</definedName>
    <definedName name="Дебиторка0">'Модель'!$D$18</definedName>
    <definedName name="Деньги0">'Модель'!$D$19</definedName>
    <definedName name="Активы0">'Модель'!$D$20</definedName>
    <definedName name="Кредиторка0">'Модель'!$D$21</definedName>
    <definedName name="Кредиты0">'Модель'!$D$22</definedName>
    <definedName name="Капитал0">'Модель'!$D$23</definedName>
    <definedName name="РостВыручки">'Модель'!$D$27</definedName>
    <definedName name="РентПродаж">'Модель'!$D$28</definedName>
    <definedName name="ДоляРеинвест">'Модель'!$D$29</definedName>
    <definedName name="Капвложения">'Модель'!$D$30</definedName>
    <definedName name="Амортизация">'Модель'!$D$31</definedName>
    <definedName name="ДоляЗапасов">'Модель'!$D$36</definedName>
    <definedName name="ДоляДебиторки">'Модель'!$D$37</definedName>
    <definedName name="ДоляДенег">'Модель'!$D$38</definedName>
    <definedName name="ДоляКредиторки">'Модель'!$D$39</definedName>
    <definedName name="Выручка1">'Модель'!$D$43</definedName>
    <definedName name="Прибыль1">'Модель'!$D$44</definedName>
    <definedName name="Нераспределённая">'Модель'!$D$45</definedName>
    <definedName name="Внеоборотные1">'Модель'!$D$49</definedName>
    <definedName name="Запасы1">'Модель'!$D$50</definedName>
    <definedName name="Дебиторка1">'Модель'!$D$51</definedName>
    <definedName name="Деньги1">'Модель'!$D$52</definedName>
    <definedName name="Активы1">'Модель'!$D$53</definedName>
    <definedName name="Кредиторка1">'Модель'!$D$57</definedName>
    <definedName name="Кредиты1">'Модель'!$D$58</definedName>
    <definedName name="Капитал1">'Модель'!$D$59</definedName>
    <definedName name="Источники1">'Модель'!$D$60</definedName>
    <definedName name="Потребность">'Модель'!$D$64</definedName>
    <definedName name="ДоляОтПрироста">'Модель'!$D$66</definedName>
    <definedName name="ДоляДолга">'Модель'!$D$71</definedName>
    <definedName name="Автономия">'Модель'!$D$72</definedName>
    <definedName name="ПосильныйРост">'Модель'!$D$74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4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3" fontId="9" fillId="0" borderId="4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7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Прогнозный баланс</t>
        </is>
      </c>
    </row>
    <row r="4" ht="15" customHeight="1">
      <c r="B4" s="3" t="inlineStr">
        <is>
          <t>Баланс методом процента от продаж и потребность в финансировании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Отчётный год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Выручка</t>
        </is>
      </c>
      <c r="C11" s="10" t="inlineStr">
        <is>
          <t>₽</t>
        </is>
      </c>
      <c r="D11" s="11" t="n">
        <v>48000000</v>
      </c>
    </row>
    <row r="12">
      <c r="B12" s="9" t="inlineStr">
        <is>
          <t>Чистая прибыль</t>
        </is>
      </c>
      <c r="C12" s="10" t="inlineStr">
        <is>
          <t>₽</t>
        </is>
      </c>
      <c r="D12" s="11" t="n">
        <v>3840000</v>
      </c>
    </row>
    <row r="14" ht="20" customHeight="1">
      <c r="B14" s="7" t="inlineStr">
        <is>
          <t>Баланс на конец отчётного года</t>
        </is>
      </c>
    </row>
    <row r="15" ht="3" customHeight="1">
      <c r="B15" s="8" t="n"/>
      <c r="C15" s="8" t="n"/>
      <c r="D15" s="8" t="n"/>
      <c r="E15" s="8" t="n"/>
      <c r="F15" s="8" t="n"/>
      <c r="G15" s="8" t="n"/>
      <c r="H15" s="8" t="n"/>
      <c r="I15" s="8" t="n"/>
    </row>
    <row r="16">
      <c r="B16" s="9" t="inlineStr">
        <is>
          <t>Внеоборотные активы</t>
        </is>
      </c>
      <c r="C16" s="10" t="inlineStr">
        <is>
          <t>₽</t>
        </is>
      </c>
      <c r="D16" s="11" t="n">
        <v>21000000</v>
      </c>
    </row>
    <row r="17">
      <c r="B17" s="9" t="inlineStr">
        <is>
          <t>Запасы</t>
        </is>
      </c>
      <c r="C17" s="10" t="inlineStr">
        <is>
          <t>₽</t>
        </is>
      </c>
      <c r="D17" s="11" t="n">
        <v>5600000</v>
      </c>
    </row>
    <row r="18">
      <c r="B18" s="9" t="inlineStr">
        <is>
          <t>Дебиторская задолженность</t>
        </is>
      </c>
      <c r="C18" s="10" t="inlineStr">
        <is>
          <t>₽</t>
        </is>
      </c>
      <c r="D18" s="11" t="n">
        <v>6900000</v>
      </c>
    </row>
    <row r="19">
      <c r="B19" s="9" t="inlineStr">
        <is>
          <t>Денежные средства</t>
        </is>
      </c>
      <c r="C19" s="10" t="inlineStr">
        <is>
          <t>₽</t>
        </is>
      </c>
      <c r="D19" s="11" t="n">
        <v>1800000</v>
      </c>
    </row>
    <row r="20">
      <c r="B20" s="9" t="inlineStr">
        <is>
          <t>Активы всего</t>
        </is>
      </c>
      <c r="D20" s="12">
        <f>Внеоборотные0+Запасы0+Дебиторка0+Деньги0</f>
        <v/>
      </c>
    </row>
    <row r="21">
      <c r="B21" s="9" t="inlineStr">
        <is>
          <t>Кредиторская задолженность</t>
        </is>
      </c>
      <c r="C21" s="10" t="inlineStr">
        <is>
          <t>₽</t>
        </is>
      </c>
      <c r="D21" s="11" t="n">
        <v>4100000</v>
      </c>
    </row>
    <row r="22">
      <c r="B22" s="9" t="inlineStr">
        <is>
          <t>Кредиты и займы</t>
        </is>
      </c>
      <c r="C22" s="10" t="inlineStr">
        <is>
          <t>₽</t>
        </is>
      </c>
      <c r="D22" s="11" t="n">
        <v>9000000</v>
      </c>
    </row>
    <row r="23">
      <c r="B23" s="9" t="inlineStr">
        <is>
          <t>Собственный капитал</t>
        </is>
      </c>
      <c r="D23" s="12">
        <f>Активы0-Кредиторка0-Кредиты0</f>
        <v/>
      </c>
    </row>
    <row r="25" ht="20" customHeight="1">
      <c r="B25" s="7" t="inlineStr">
        <is>
          <t>Допущения на следующий год</t>
        </is>
      </c>
    </row>
    <row r="26" ht="3" customHeight="1">
      <c r="B26" s="8" t="n"/>
      <c r="C26" s="8" t="n"/>
      <c r="D26" s="8" t="n"/>
      <c r="E26" s="8" t="n"/>
      <c r="F26" s="8" t="n"/>
      <c r="G26" s="8" t="n"/>
      <c r="H26" s="8" t="n"/>
      <c r="I26" s="8" t="n"/>
    </row>
    <row r="27">
      <c r="B27" s="9" t="inlineStr">
        <is>
          <t>Рост выручки</t>
        </is>
      </c>
      <c r="C27" s="10" t="inlineStr">
        <is>
          <t>%</t>
        </is>
      </c>
      <c r="D27" s="13" t="n">
        <v>0.35</v>
      </c>
    </row>
    <row r="28">
      <c r="B28" s="9" t="inlineStr">
        <is>
          <t>Рентабельность продаж по чистой прибыли</t>
        </is>
      </c>
      <c r="C28" s="10" t="inlineStr">
        <is>
          <t>%</t>
        </is>
      </c>
      <c r="D28" s="13" t="n">
        <v>0.08</v>
      </c>
    </row>
    <row r="29">
      <c r="B29" s="9" t="inlineStr">
        <is>
          <t>Доля прибыли, остающаяся в компании</t>
        </is>
      </c>
      <c r="C29" s="10" t="inlineStr">
        <is>
          <t>%</t>
        </is>
      </c>
      <c r="D29" s="13" t="n">
        <v>0.7</v>
      </c>
    </row>
    <row r="30">
      <c r="B30" s="9" t="inlineStr">
        <is>
          <t>Плановые капитальные вложения</t>
        </is>
      </c>
      <c r="C30" s="10" t="inlineStr">
        <is>
          <t>₽</t>
        </is>
      </c>
      <c r="D30" s="11" t="n">
        <v>4000000</v>
      </c>
    </row>
    <row r="31">
      <c r="B31" s="9" t="inlineStr">
        <is>
          <t>Амортизация за год</t>
        </is>
      </c>
      <c r="C31" s="10" t="inlineStr">
        <is>
          <t>₽</t>
        </is>
      </c>
      <c r="D31" s="11" t="n">
        <v>2600000</v>
      </c>
    </row>
    <row r="32" ht="26" customHeight="1">
      <c r="B32" s="14" t="inlineStr">
        <is>
          <t>Запасы, дебиторка и кредиторка растут вместе с выручкой — их доля берётся из отчётного года. Внеоборотные активы растут только на величину капвложений за вычетом амортизации: они не зависят от объёма напрямую.</t>
        </is>
      </c>
    </row>
    <row r="34" ht="20" customHeight="1">
      <c r="B34" s="7" t="inlineStr">
        <is>
          <t>Доли от выручки в отчётном году</t>
        </is>
      </c>
    </row>
    <row r="35" ht="3" customHeight="1">
      <c r="B35" s="8" t="n"/>
      <c r="C35" s="8" t="n"/>
      <c r="D35" s="8" t="n"/>
      <c r="E35" s="8" t="n"/>
      <c r="F35" s="8" t="n"/>
      <c r="G35" s="8" t="n"/>
      <c r="H35" s="8" t="n"/>
      <c r="I35" s="8" t="n"/>
    </row>
    <row r="36">
      <c r="B36" s="9" t="inlineStr">
        <is>
          <t>Запасы</t>
        </is>
      </c>
      <c r="D36" s="15">
        <f>Запасы0/Выручка0</f>
        <v/>
      </c>
    </row>
    <row r="37">
      <c r="B37" s="9" t="inlineStr">
        <is>
          <t>Дебиторская задолженность</t>
        </is>
      </c>
      <c r="D37" s="15">
        <f>Дебиторка0/Выручка0</f>
        <v/>
      </c>
    </row>
    <row r="38">
      <c r="B38" s="9" t="inlineStr">
        <is>
          <t>Денежные средства</t>
        </is>
      </c>
      <c r="D38" s="15">
        <f>Деньги0/Выручка0</f>
        <v/>
      </c>
    </row>
    <row r="39">
      <c r="B39" s="9" t="inlineStr">
        <is>
          <t>Кредиторская задолженность</t>
        </is>
      </c>
      <c r="D39" s="15">
        <f>Кредиторка0/Выручка0</f>
        <v/>
      </c>
    </row>
    <row r="41" ht="20" customHeight="1">
      <c r="B41" s="7" t="inlineStr">
        <is>
          <t>Прогноз</t>
        </is>
      </c>
    </row>
    <row r="42" ht="3" customHeight="1">
      <c r="B42" s="8" t="n"/>
      <c r="C42" s="8" t="n"/>
      <c r="D42" s="8" t="n"/>
      <c r="E42" s="8" t="n"/>
      <c r="F42" s="8" t="n"/>
      <c r="G42" s="8" t="n"/>
      <c r="H42" s="8" t="n"/>
      <c r="I42" s="8" t="n"/>
    </row>
    <row r="43">
      <c r="B43" s="9" t="inlineStr">
        <is>
          <t>Выручка следующего года</t>
        </is>
      </c>
      <c r="D43" s="12">
        <f>Выручка0*(1+РостВыручки)</f>
        <v/>
      </c>
    </row>
    <row r="44">
      <c r="B44" s="9" t="inlineStr">
        <is>
          <t>Чистая прибыль</t>
        </is>
      </c>
      <c r="D44" s="12">
        <f>Выручка1*РентПродаж</f>
        <v/>
      </c>
    </row>
    <row r="45">
      <c r="B45" s="9" t="inlineStr">
        <is>
          <t>Прибыль, остающаяся в компании</t>
        </is>
      </c>
      <c r="D45" s="12">
        <f>Прибыль1*ДоляРеинвест</f>
        <v/>
      </c>
    </row>
    <row r="47" ht="20" customHeight="1">
      <c r="B47" s="7" t="inlineStr">
        <is>
          <t>Прогнозный баланс — активы</t>
        </is>
      </c>
    </row>
    <row r="48" ht="3" customHeight="1">
      <c r="B48" s="8" t="n"/>
      <c r="C48" s="8" t="n"/>
      <c r="D48" s="8" t="n"/>
      <c r="E48" s="8" t="n"/>
      <c r="F48" s="8" t="n"/>
      <c r="G48" s="8" t="n"/>
      <c r="H48" s="8" t="n"/>
      <c r="I48" s="8" t="n"/>
    </row>
    <row r="49">
      <c r="B49" s="9" t="inlineStr">
        <is>
          <t>Внеоборотные активы</t>
        </is>
      </c>
      <c r="D49" s="12">
        <f>Внеоборотные0+Капвложения-Амортизация</f>
        <v/>
      </c>
    </row>
    <row r="50">
      <c r="B50" s="9" t="inlineStr">
        <is>
          <t>Запасы</t>
        </is>
      </c>
      <c r="D50" s="12">
        <f>Выручка1*ДоляЗапасов</f>
        <v/>
      </c>
    </row>
    <row r="51">
      <c r="B51" s="9" t="inlineStr">
        <is>
          <t>Дебиторская задолженность</t>
        </is>
      </c>
      <c r="D51" s="12">
        <f>Выручка1*ДоляДебиторки</f>
        <v/>
      </c>
    </row>
    <row r="52">
      <c r="B52" s="9" t="inlineStr">
        <is>
          <t>Денежные средства</t>
        </is>
      </c>
      <c r="D52" s="12">
        <f>Выручка1*ДоляДенег</f>
        <v/>
      </c>
    </row>
    <row r="53" ht="22" customHeight="1">
      <c r="C53" s="16" t="inlineStr">
        <is>
          <t>Активы всего</t>
        </is>
      </c>
      <c r="D53" s="17">
        <f>Внеоборотные1+Запасы1+Дебиторка1+Деньги1</f>
        <v/>
      </c>
    </row>
    <row r="55" ht="20" customHeight="1">
      <c r="B55" s="7" t="inlineStr">
        <is>
          <t>Прогнозный баланс — источники</t>
        </is>
      </c>
    </row>
    <row r="56" ht="3" customHeight="1">
      <c r="B56" s="8" t="n"/>
      <c r="C56" s="8" t="n"/>
      <c r="D56" s="8" t="n"/>
      <c r="E56" s="8" t="n"/>
      <c r="F56" s="8" t="n"/>
      <c r="G56" s="8" t="n"/>
      <c r="H56" s="8" t="n"/>
      <c r="I56" s="8" t="n"/>
    </row>
    <row r="57">
      <c r="B57" s="9" t="inlineStr">
        <is>
          <t>Кредиторская задолженность</t>
        </is>
      </c>
      <c r="D57" s="12">
        <f>Выручка1*ДоляКредиторки</f>
        <v/>
      </c>
    </row>
    <row r="58">
      <c r="B58" s="9" t="inlineStr">
        <is>
          <t>Кредиты и займы (без нового привлечения)</t>
        </is>
      </c>
      <c r="D58" s="12">
        <f>Кредиты0</f>
        <v/>
      </c>
    </row>
    <row r="59">
      <c r="B59" s="9" t="inlineStr">
        <is>
          <t>Собственный капитал</t>
        </is>
      </c>
      <c r="D59" s="12">
        <f>Капитал0+Нераспределённая</f>
        <v/>
      </c>
    </row>
    <row r="60">
      <c r="B60" s="9" t="inlineStr">
        <is>
          <t>Источники без нового финансирования</t>
        </is>
      </c>
      <c r="D60" s="12">
        <f>Кредиторка1+Кредиты1+Капитал1</f>
        <v/>
      </c>
    </row>
    <row r="62" ht="20" customHeight="1">
      <c r="B62" s="7" t="inlineStr">
        <is>
          <t>Сколько денег надо привлечь</t>
        </is>
      </c>
    </row>
    <row r="63" ht="3" customHeight="1">
      <c r="B63" s="8" t="n"/>
      <c r="C63" s="8" t="n"/>
      <c r="D63" s="8" t="n"/>
      <c r="E63" s="8" t="n"/>
      <c r="F63" s="8" t="n"/>
      <c r="G63" s="8" t="n"/>
      <c r="H63" s="8" t="n"/>
      <c r="I63" s="8" t="n"/>
    </row>
    <row r="64" ht="22" customHeight="1">
      <c r="C64" s="16" t="inlineStr">
        <is>
          <t>Потребность в дополнительном финансировании</t>
        </is>
      </c>
      <c r="D64" s="17">
        <f>Активы1-Источники1</f>
        <v/>
      </c>
    </row>
    <row r="65">
      <c r="B65" s="3" t="inlineStr">
        <is>
          <t>Вывод</t>
        </is>
      </c>
      <c r="D65" s="9">
        <f>IF(Потребность&lt;=0,"Рост финансируется собственными источниками","Роста не хватит собственных денег — нужен кредит или вклад собственника")</f>
        <v/>
      </c>
    </row>
    <row r="66">
      <c r="B66" s="9" t="inlineStr">
        <is>
          <t>Потребность в процентах от прироста выручки</t>
        </is>
      </c>
      <c r="D66" s="15">
        <f>Потребность/(Выручка1-Выручка0)</f>
        <v/>
      </c>
    </row>
    <row r="67" ht="26" customHeight="1">
      <c r="B67" s="14" t="inlineStr">
        <is>
          <t>Показатель «сколько денег на рубль прироста выручки» — самый практичный в этой модели. Он позволяет мгновенно прикинуть цену любого плана роста, не пересчитывая баланс заново.</t>
        </is>
      </c>
    </row>
    <row r="69" ht="20" customHeight="1">
      <c r="B69" s="7" t="inlineStr">
        <is>
          <t>Что изменится в структуре</t>
        </is>
      </c>
    </row>
    <row r="70" ht="3" customHeight="1">
      <c r="B70" s="8" t="n"/>
      <c r="C70" s="8" t="n"/>
      <c r="D70" s="8" t="n"/>
      <c r="E70" s="8" t="n"/>
      <c r="F70" s="8" t="n"/>
      <c r="G70" s="8" t="n"/>
      <c r="H70" s="8" t="n"/>
      <c r="I70" s="8" t="n"/>
    </row>
    <row r="71">
      <c r="B71" s="9" t="inlineStr">
        <is>
          <t>Долговая нагрузка после привлечения</t>
        </is>
      </c>
      <c r="D71" s="15">
        <f>(Кредиты1+Потребность)/Активы1</f>
        <v/>
      </c>
    </row>
    <row r="72">
      <c r="B72" s="9" t="inlineStr">
        <is>
          <t>Коэффициент автономии</t>
        </is>
      </c>
      <c r="D72" s="15">
        <f>Капитал1/Активы1</f>
        <v/>
      </c>
    </row>
    <row r="73">
      <c r="B73" s="3" t="inlineStr">
        <is>
          <t>Устойчивость</t>
        </is>
      </c>
      <c r="D73" s="9">
        <f>IF(Автономия&gt;=0.4,"Структура остаётся устойчивой","Автономия ниже 0,4 — компания становится зависимой от кредиторов")</f>
        <v/>
      </c>
    </row>
    <row r="74">
      <c r="B74" s="9" t="inlineStr">
        <is>
          <t>Максимальный рост без внешних денег</t>
        </is>
      </c>
      <c r="D74" s="15">
        <f>РентПродаж*ДоляРеинвест/((Запасы0+Дебиторка0+Деньги0-Кредиторка0)/Выручка0-РентПродаж*ДоляРеинвест)</f>
        <v/>
      </c>
    </row>
    <row r="76">
      <c r="B7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32:I32"/>
    <mergeCell ref="B67:I67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