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">'Модель'!$D$11</definedName>
    <definedName name="EBIT">'Модель'!$D$12</definedName>
    <definedName name="СтавкаНалога">'Модель'!$D$13</definedName>
    <definedName name="NOPAT">'Модель'!$D$14</definedName>
    <definedName name="Капитал">'Модель'!$D$19</definedName>
    <definedName name="Долг">'Модель'!$D$20</definedName>
    <definedName name="ИзбытокДенег">'Модель'!$D$21</definedName>
    <definedName name="ИнвестированныйКапитал">'Модель'!$D$22</definedName>
    <definedName name="Ke">'Модель'!$D$27</definedName>
    <definedName name="KdДо">'Модель'!$D$28</definedName>
    <definedName name="Kd">'Модель'!$D$29</definedName>
    <definedName name="ВесE">'Модель'!$D$30</definedName>
    <definedName name="ВесD">'Модель'!$D$31</definedName>
    <definedName name="WACC">'Модель'!$D$32</definedName>
    <definedName name="ПлатаЗаКапитал">'Модель'!$D$36</definedName>
    <definedName name="EVA">'Модель'!$D$37</definedName>
    <definedName name="ROIC">'Модель'!$D$42</definedName>
    <definedName name="Спред">'Модель'!$D$43</definedName>
    <definedName name="EVAчерезСпред">'Модель'!$D$44</definedName>
    <definedName name="НужныйNOPAT">'Модель'!$D$50</definedName>
    <definedName name="НужныйEBIT">'Модель'!$D$51</definedName>
    <definedName name="НехваткаEBIT">'Модель'!$D$52</definedName>
    <definedName name="НужнаяМаржа">'Модель'!$D$53</definedName>
    <definedName name="ТекущаяМаржа">'Модель'!$D$54</definedName>
    <definedName name="ДопустимыйКапитал">'Модель'!$D$58</definedName>
    <definedName name="ИзлишекКапитала">'Модель'!$D$59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2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Экономическая добавленная стоимость</t>
        </is>
      </c>
    </row>
    <row r="4" ht="15" customHeight="1">
      <c r="B4" s="3" t="inlineStr">
        <is>
          <t>Прибыль за вычетом платы за вложенный капитал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Результат года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Выручка</t>
        </is>
      </c>
      <c r="C11" s="10" t="inlineStr">
        <is>
          <t>тыс. ₽</t>
        </is>
      </c>
      <c r="D11" s="11" t="n">
        <v>850000</v>
      </c>
    </row>
    <row r="12">
      <c r="B12" s="9" t="inlineStr">
        <is>
          <t>EBIT (операционная прибыль)</t>
        </is>
      </c>
      <c r="C12" s="10" t="inlineStr">
        <is>
          <t>тыс. ₽</t>
        </is>
      </c>
      <c r="D12" s="11" t="n">
        <v>119000</v>
      </c>
    </row>
    <row r="13">
      <c r="B13" s="9" t="inlineStr">
        <is>
          <t>Ставка налога на прибыль</t>
        </is>
      </c>
      <c r="C13" s="10" t="inlineStr">
        <is>
          <t>%</t>
        </is>
      </c>
      <c r="D13" s="12" t="n">
        <v>0.25</v>
      </c>
    </row>
    <row r="14">
      <c r="B14" s="9" t="inlineStr">
        <is>
          <t>NOPAT — операционная прибыль после налога</t>
        </is>
      </c>
      <c r="D14" s="13">
        <f>EBIT*(1-СтавкаНалога)</f>
        <v/>
      </c>
    </row>
    <row r="15" ht="26" customHeight="1">
      <c r="B15" s="14" t="inlineStr">
        <is>
          <t>Берём EBIT, а не чистую прибыль: проценты по кредитам уже учтены в стоимости капитала, и вычитать их дважды нельзя.</t>
        </is>
      </c>
    </row>
    <row r="17" ht="20" customHeight="1">
      <c r="B17" s="7" t="inlineStr">
        <is>
          <t>Вложенный капитал</t>
        </is>
      </c>
    </row>
    <row r="18" ht="3" customHeight="1"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B19" s="9" t="inlineStr">
        <is>
          <t>Собственный капитал</t>
        </is>
      </c>
      <c r="C19" s="10" t="inlineStr">
        <is>
          <t>тыс. ₽</t>
        </is>
      </c>
      <c r="D19" s="11" t="n">
        <v>310000</v>
      </c>
    </row>
    <row r="20">
      <c r="B20" s="9" t="inlineStr">
        <is>
          <t>Процентный долг</t>
        </is>
      </c>
      <c r="C20" s="10" t="inlineStr">
        <is>
          <t>тыс. ₽</t>
        </is>
      </c>
      <c r="D20" s="11" t="n">
        <v>240000</v>
      </c>
    </row>
    <row r="21">
      <c r="B21" s="9" t="inlineStr">
        <is>
          <t>Денежные средства сверх операционной потребности</t>
        </is>
      </c>
      <c r="C21" s="10" t="inlineStr">
        <is>
          <t>тыс. ₽</t>
        </is>
      </c>
      <c r="D21" s="11" t="n">
        <v>20000</v>
      </c>
    </row>
    <row r="22">
      <c r="B22" s="9" t="inlineStr">
        <is>
          <t>Инвестированный капитал</t>
        </is>
      </c>
      <c r="D22" s="13">
        <f>Капитал+Долг-ИзбытокДенег</f>
        <v/>
      </c>
    </row>
    <row r="23" ht="26" customHeight="1">
      <c r="B23" s="14" t="inlineStr">
        <is>
          <t>Избыточные деньги вычитаются: они не работают в операционной деятельности, и требовать с них операционной отдачи неправильно.</t>
        </is>
      </c>
    </row>
    <row r="25" ht="20" customHeight="1">
      <c r="B25" s="7" t="inlineStr">
        <is>
          <t>Стоимость капитала</t>
        </is>
      </c>
    </row>
    <row r="26" ht="3" customHeight="1">
      <c r="B26" s="8" t="n"/>
      <c r="C26" s="8" t="n"/>
      <c r="D26" s="8" t="n"/>
      <c r="E26" s="8" t="n"/>
      <c r="F26" s="8" t="n"/>
      <c r="G26" s="8" t="n"/>
      <c r="H26" s="8" t="n"/>
      <c r="I26" s="8" t="n"/>
    </row>
    <row r="27">
      <c r="B27" s="9" t="inlineStr">
        <is>
          <t>Стоимость собственного капитала</t>
        </is>
      </c>
      <c r="C27" s="10" t="inlineStr">
        <is>
          <t>%</t>
        </is>
      </c>
      <c r="D27" s="12" t="n">
        <v>0.24</v>
      </c>
    </row>
    <row r="28">
      <c r="B28" s="9" t="inlineStr">
        <is>
          <t>Стоимость долга до налога</t>
        </is>
      </c>
      <c r="C28" s="10" t="inlineStr">
        <is>
          <t>%</t>
        </is>
      </c>
      <c r="D28" s="12" t="n">
        <v>0.19</v>
      </c>
    </row>
    <row r="29">
      <c r="B29" s="9" t="inlineStr">
        <is>
          <t>Стоимость долга после налога</t>
        </is>
      </c>
      <c r="D29" s="15">
        <f>KdДо*(1-СтавкаНалога)</f>
        <v/>
      </c>
    </row>
    <row r="30">
      <c r="B30" s="9" t="inlineStr">
        <is>
          <t>Доля собственного капитала</t>
        </is>
      </c>
      <c r="D30" s="15">
        <f>Капитал/(Капитал+Долг)</f>
        <v/>
      </c>
    </row>
    <row r="31">
      <c r="B31" s="9" t="inlineStr">
        <is>
          <t>Доля долга</t>
        </is>
      </c>
      <c r="D31" s="15">
        <f>Долг/(Капитал+Долг)</f>
        <v/>
      </c>
    </row>
    <row r="32">
      <c r="B32" s="9" t="inlineStr">
        <is>
          <t>WACC</t>
        </is>
      </c>
      <c r="D32" s="15">
        <f>ВесE*Ke+ВесD*Kd</f>
        <v/>
      </c>
    </row>
    <row r="34" ht="20" customHeight="1">
      <c r="B34" s="7" t="inlineStr">
        <is>
          <t>Результат</t>
        </is>
      </c>
    </row>
    <row r="35" ht="3" customHeight="1">
      <c r="B35" s="8" t="n"/>
      <c r="C35" s="8" t="n"/>
      <c r="D35" s="8" t="n"/>
      <c r="E35" s="8" t="n"/>
      <c r="F35" s="8" t="n"/>
      <c r="G35" s="8" t="n"/>
      <c r="H35" s="8" t="n"/>
      <c r="I35" s="8" t="n"/>
    </row>
    <row r="36">
      <c r="B36" s="9" t="inlineStr">
        <is>
          <t>Плата за капитал</t>
        </is>
      </c>
      <c r="D36" s="13">
        <f>ИнвестированныйКапитал*WACC</f>
        <v/>
      </c>
    </row>
    <row r="37" ht="22" customHeight="1">
      <c r="C37" s="16" t="inlineStr">
        <is>
          <t>EVA</t>
        </is>
      </c>
      <c r="D37" s="17">
        <f>NOPAT-ПлатаЗаКапитал</f>
        <v/>
      </c>
    </row>
    <row r="38">
      <c r="B38" s="3" t="inlineStr">
        <is>
          <t>Вывод</t>
        </is>
      </c>
      <c r="D38" s="9">
        <f>IF(EVA&gt;0,"Компания создаёт стоимость сверх требуемой доходности",IF(EVA=0,"Компания ровно отрабатывает стоимость капитала","Компания уничтожает стоимость: прибыль меньше платы за капитал"))</f>
        <v/>
      </c>
    </row>
    <row r="40" ht="20" customHeight="1">
      <c r="B40" s="7" t="inlineStr">
        <is>
          <t>Разложение</t>
        </is>
      </c>
    </row>
    <row r="41" ht="3" customHeight="1">
      <c r="B41" s="8" t="n"/>
      <c r="C41" s="8" t="n"/>
      <c r="D41" s="8" t="n"/>
      <c r="E41" s="8" t="n"/>
      <c r="F41" s="8" t="n"/>
      <c r="G41" s="8" t="n"/>
      <c r="H41" s="8" t="n"/>
      <c r="I41" s="8" t="n"/>
    </row>
    <row r="42">
      <c r="B42" s="9" t="inlineStr">
        <is>
          <t>ROIC — рентабельность инвестированного капитала</t>
        </is>
      </c>
      <c r="D42" s="15">
        <f>NOPAT/ИнвестированныйКапитал</f>
        <v/>
      </c>
    </row>
    <row r="43">
      <c r="B43" s="9" t="inlineStr">
        <is>
          <t>Спред (ROIC − WACC)</t>
        </is>
      </c>
      <c r="D43" s="15">
        <f>ROIC-WACC</f>
        <v/>
      </c>
    </row>
    <row r="44">
      <c r="B44" s="9" t="inlineStr">
        <is>
          <t>EVA через спред</t>
        </is>
      </c>
      <c r="D44" s="13">
        <f>Спред*ИнвестированныйКапитал</f>
        <v/>
      </c>
    </row>
    <row r="45">
      <c r="B45" s="3" t="inlineStr">
        <is>
          <t>Сходимость</t>
        </is>
      </c>
      <c r="D45" s="9">
        <f>IF(ABS(EVA-EVAчерезСпред)&lt;0.000001,"Два способа расчёта совпадают","Расхождение")</f>
        <v/>
      </c>
    </row>
    <row r="46" ht="26" customHeight="1">
      <c r="B46" s="14" t="inlineStr">
        <is>
          <t>Спред — самая говорящая цифра. Он показывает, сколько копеек сверх стоимости денег приносит каждый вложенный рубль. Отрицательный спред означает, что рост бизнеса увеличивает убыток для собственника.</t>
        </is>
      </c>
    </row>
    <row r="48" ht="20" customHeight="1">
      <c r="B48" s="7" t="inlineStr">
        <is>
          <t>Что нужно, чтобы выйти в ноль</t>
        </is>
      </c>
    </row>
    <row r="49" ht="3" customHeight="1">
      <c r="B49" s="8" t="n"/>
      <c r="C49" s="8" t="n"/>
      <c r="D49" s="8" t="n"/>
      <c r="E49" s="8" t="n"/>
      <c r="F49" s="8" t="n"/>
      <c r="G49" s="8" t="n"/>
      <c r="H49" s="8" t="n"/>
      <c r="I49" s="8" t="n"/>
    </row>
    <row r="50">
      <c r="B50" s="9" t="inlineStr">
        <is>
          <t>Необходимый NOPAT</t>
        </is>
      </c>
      <c r="D50" s="13">
        <f>ПлатаЗаКапитал</f>
        <v/>
      </c>
    </row>
    <row r="51">
      <c r="B51" s="9" t="inlineStr">
        <is>
          <t>Необходимый EBIT</t>
        </is>
      </c>
      <c r="D51" s="13">
        <f>НужныйNOPAT/(1-СтавкаНалога)</f>
        <v/>
      </c>
    </row>
    <row r="52">
      <c r="B52" s="9" t="inlineStr">
        <is>
          <t>Не хватает EBIT</t>
        </is>
      </c>
      <c r="D52" s="13">
        <f>MAX(0,НужныйEBIT-EBIT)</f>
        <v/>
      </c>
    </row>
    <row r="53">
      <c r="B53" s="9" t="inlineStr">
        <is>
          <t>Необходимая рентабельность по EBIT</t>
        </is>
      </c>
      <c r="D53" s="15">
        <f>НужныйEBIT/Выручка</f>
        <v/>
      </c>
    </row>
    <row r="54">
      <c r="B54" s="9" t="inlineStr">
        <is>
          <t>Текущая рентабельность по EBIT</t>
        </is>
      </c>
      <c r="D54" s="15">
        <f>EBIT/Выручка</f>
        <v/>
      </c>
    </row>
    <row r="56" ht="20" customHeight="1">
      <c r="B56" s="7" t="inlineStr">
        <is>
          <t>Другой путь — сократить капитал</t>
        </is>
      </c>
    </row>
    <row r="57" ht="3" customHeight="1">
      <c r="B57" s="8" t="n"/>
      <c r="C57" s="8" t="n"/>
      <c r="D57" s="8" t="n"/>
      <c r="E57" s="8" t="n"/>
      <c r="F57" s="8" t="n"/>
      <c r="G57" s="8" t="n"/>
      <c r="H57" s="8" t="n"/>
      <c r="I57" s="8" t="n"/>
    </row>
    <row r="58">
      <c r="B58" s="9" t="inlineStr">
        <is>
          <t>Допустимый капитал при текущем NOPAT</t>
        </is>
      </c>
      <c r="D58" s="13">
        <f>NOPAT/WACC</f>
        <v/>
      </c>
    </row>
    <row r="59">
      <c r="B59" s="9" t="inlineStr">
        <is>
          <t>Излишек капитала</t>
        </is>
      </c>
      <c r="D59" s="13">
        <f>MAX(0,ИнвестированныйКапитал-ДопустимыйКапитал)</f>
        <v/>
      </c>
    </row>
    <row r="60" ht="26" customHeight="1">
      <c r="B60" s="14" t="inlineStr">
        <is>
          <t>EVA растёт двумя путями: заработать больше при том же капитале либо высвободить капитал при той же прибыли. Второй путь — сокращение запасов и дебиторки — обычно быстрее и дешевле первого.</t>
        </is>
      </c>
    </row>
    <row r="62">
      <c r="B62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4">
    <mergeCell ref="B23:I23"/>
    <mergeCell ref="B60:I60"/>
    <mergeCell ref="B46:I46"/>
    <mergeCell ref="B15:I15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