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Накладные">'Модель'!$D$9</definedName>
    <definedName name="ВыпускВсего">'Модель'!$H$12</definedName>
    <definedName name="ВыручкаВсего">'Модель'!$H$17</definedName>
    <definedName name="ПрямыеВсего">'Модель'!$H$18</definedName>
    <definedName name="ЧасыВсего">'Модель'!$H$19</definedName>
    <definedName name="ОбщаяПрибыль">'Модель'!$D$39</definedName>
    <definedName name="УбыточныхБаза1">'Модель'!$D$40</definedName>
    <definedName name="УбыточныхБаза2">'Модель'!$D$41</definedName>
    <definedName name="МаксРасхождение">'Модель'!$D$42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0"/>
    </font>
    <font>
      <name val="Segoe UI"/>
      <b val="1"/>
      <color rgb="00161616"/>
      <sz val="11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5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161616"/>
      </bottom>
    </border>
    <border>
      <bottom style="thin">
        <color rgb="00E0E0E0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7" fillId="2" borderId="2" applyAlignment="1" pivotButton="0" quotePrefix="0" xfId="0">
      <alignment horizontal="right" vertical="center"/>
    </xf>
    <xf numFmtId="0" fontId="8" fillId="0" borderId="3" applyAlignment="1" pivotButton="0" quotePrefix="0" xfId="0">
      <alignment horizontal="left" vertical="center"/>
    </xf>
    <xf numFmtId="0" fontId="8" fillId="0" borderId="3" applyAlignment="1" pivotButton="0" quotePrefix="0" xfId="0">
      <alignment horizontal="center" vertical="center"/>
    </xf>
    <xf numFmtId="3" fontId="9" fillId="0" borderId="0" applyAlignment="1" pivotButton="0" quotePrefix="0" xfId="0">
      <alignment horizontal="right" vertical="center"/>
    </xf>
    <xf numFmtId="4" fontId="7" fillId="2" borderId="2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0" fillId="0" borderId="4" pivotButton="0" quotePrefix="0" xfId="0"/>
    <xf numFmtId="164" fontId="6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50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8" customWidth="1" min="2" max="2"/>
    <col width="3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4" customWidth="1" min="9" max="9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Себестоимость и накладные расходы</t>
        </is>
      </c>
    </row>
    <row r="4" ht="15" customHeight="1">
      <c r="B4" s="3" t="inlineStr">
        <is>
          <t>Распределение накладных расходов и полная себестоимость продукции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>
      <c r="B9" s="7" t="inlineStr">
        <is>
          <t>Накладные расходы за период</t>
        </is>
      </c>
      <c r="C9" s="8" t="inlineStr">
        <is>
          <t>₽</t>
        </is>
      </c>
      <c r="D9" s="9" t="n">
        <v>4200000</v>
      </c>
    </row>
    <row r="11" ht="18" customHeight="1">
      <c r="B11" s="10" t="inlineStr">
        <is>
          <t>Показатель</t>
        </is>
      </c>
      <c r="C11" s="11" t="inlineStr"/>
      <c r="D11" s="11" t="inlineStr">
        <is>
          <t>Продукт 1</t>
        </is>
      </c>
      <c r="E11" s="11" t="inlineStr">
        <is>
          <t>Продукт 2</t>
        </is>
      </c>
      <c r="F11" s="11" t="inlineStr">
        <is>
          <t>Продукт 3</t>
        </is>
      </c>
      <c r="G11" s="11" t="inlineStr">
        <is>
          <t>Продукт 4</t>
        </is>
      </c>
      <c r="H11" s="11" t="inlineStr">
        <is>
          <t>Итого</t>
        </is>
      </c>
    </row>
    <row r="12">
      <c r="B12" s="7" t="inlineStr">
        <is>
          <t>Выпуск, шт.</t>
        </is>
      </c>
      <c r="D12" s="9" t="n">
        <v>12000</v>
      </c>
      <c r="E12" s="9" t="n">
        <v>3000</v>
      </c>
      <c r="F12" s="9" t="n">
        <v>800</v>
      </c>
      <c r="G12" s="9" t="n">
        <v>25000</v>
      </c>
      <c r="H12" s="12">
        <f>SUM(D12:G12)</f>
        <v/>
      </c>
    </row>
    <row r="13">
      <c r="B13" s="7" t="inlineStr">
        <is>
          <t>Цена за единицу</t>
        </is>
      </c>
      <c r="D13" s="13" t="n">
        <v>420</v>
      </c>
      <c r="E13" s="13" t="n">
        <v>1850</v>
      </c>
      <c r="F13" s="13" t="n">
        <v>6200</v>
      </c>
      <c r="G13" s="13" t="n">
        <v>96</v>
      </c>
    </row>
    <row r="14">
      <c r="B14" s="7" t="inlineStr">
        <is>
          <t>Прямые затраты на единицу</t>
        </is>
      </c>
      <c r="D14" s="13" t="n">
        <v>240</v>
      </c>
      <c r="E14" s="13" t="n">
        <v>1050</v>
      </c>
      <c r="F14" s="13" t="n">
        <v>3400</v>
      </c>
      <c r="G14" s="13" t="n">
        <v>61</v>
      </c>
    </row>
    <row r="15">
      <c r="B15" s="7" t="inlineStr">
        <is>
          <t>Трудоёмкость, часов на единицу</t>
        </is>
      </c>
      <c r="D15" s="13" t="n">
        <v>0.4</v>
      </c>
      <c r="E15" s="13" t="n">
        <v>2.2</v>
      </c>
      <c r="F15" s="13" t="n">
        <v>9.5</v>
      </c>
      <c r="G15" s="13" t="n">
        <v>0.08</v>
      </c>
    </row>
    <row r="17">
      <c r="B17" s="7" t="inlineStr">
        <is>
          <t>Выручка</t>
        </is>
      </c>
      <c r="D17" s="14">
        <f>D12*D13</f>
        <v/>
      </c>
      <c r="E17" s="14">
        <f>E12*E13</f>
        <v/>
      </c>
      <c r="F17" s="14">
        <f>F12*F13</f>
        <v/>
      </c>
      <c r="G17" s="14">
        <f>G12*G13</f>
        <v/>
      </c>
      <c r="H17" s="12">
        <f>SUM(D17:G17)</f>
        <v/>
      </c>
    </row>
    <row r="18">
      <c r="B18" s="7" t="inlineStr">
        <is>
          <t>Прямые затраты всего</t>
        </is>
      </c>
      <c r="D18" s="14">
        <f>D12*D14</f>
        <v/>
      </c>
      <c r="E18" s="14">
        <f>E12*E14</f>
        <v/>
      </c>
      <c r="F18" s="14">
        <f>F12*F14</f>
        <v/>
      </c>
      <c r="G18" s="14">
        <f>G12*G14</f>
        <v/>
      </c>
      <c r="H18" s="12">
        <f>SUM(D18:G18)</f>
        <v/>
      </c>
    </row>
    <row r="19">
      <c r="B19" s="3" t="inlineStr">
        <is>
          <t>Часы всего</t>
        </is>
      </c>
      <c r="D19" s="15">
        <f>D12*D15</f>
        <v/>
      </c>
      <c r="E19" s="15">
        <f>E12*E15</f>
        <v/>
      </c>
      <c r="F19" s="15">
        <f>F12*F15</f>
        <v/>
      </c>
      <c r="G19" s="15">
        <f>G12*G15</f>
        <v/>
      </c>
      <c r="H19" s="16">
        <f>SUM(D19:G19)</f>
        <v/>
      </c>
    </row>
    <row r="21" ht="20" customHeight="1">
      <c r="B21" s="17" t="inlineStr">
        <is>
          <t>База 1 — пропорционально выпуску</t>
        </is>
      </c>
    </row>
    <row r="22" ht="3" customHeight="1">
      <c r="B22" s="18" t="n"/>
      <c r="C22" s="18" t="n"/>
      <c r="D22" s="18" t="n"/>
      <c r="E22" s="18" t="n"/>
      <c r="F22" s="18" t="n"/>
      <c r="G22" s="18" t="n"/>
      <c r="H22" s="18" t="n"/>
    </row>
    <row r="23">
      <c r="B23" s="7" t="inlineStr">
        <is>
          <t>Накладные на продукт</t>
        </is>
      </c>
      <c r="D23" s="14">
        <f>Накладные*D12/ВыпускВсего</f>
        <v/>
      </c>
      <c r="E23" s="14">
        <f>Накладные*E12/ВыпускВсего</f>
        <v/>
      </c>
      <c r="F23" s="14">
        <f>Накладные*F12/ВыпускВсего</f>
        <v/>
      </c>
      <c r="G23" s="14">
        <f>Накладные*G12/ВыпускВсего</f>
        <v/>
      </c>
    </row>
    <row r="24">
      <c r="B24" s="7" t="inlineStr">
        <is>
          <t>Себестоимость единицы</t>
        </is>
      </c>
      <c r="D24" s="15">
        <f>D14+D23/D12</f>
        <v/>
      </c>
      <c r="E24" s="15">
        <f>E14+E23/E12</f>
        <v/>
      </c>
      <c r="F24" s="15">
        <f>F14+F23/F12</f>
        <v/>
      </c>
      <c r="G24" s="15">
        <f>G14+G23/G12</f>
        <v/>
      </c>
    </row>
    <row r="25">
      <c r="B25" s="7" t="inlineStr">
        <is>
          <t>Прибыль на единицу</t>
        </is>
      </c>
      <c r="D25" s="16">
        <f>D13-D24</f>
        <v/>
      </c>
      <c r="E25" s="16">
        <f>E13-E24</f>
        <v/>
      </c>
      <c r="F25" s="16">
        <f>F13-F24</f>
        <v/>
      </c>
      <c r="G25" s="16">
        <f>G13-G24</f>
        <v/>
      </c>
    </row>
    <row r="26">
      <c r="B26" s="3" t="inlineStr">
        <is>
          <t>Рентабельность</t>
        </is>
      </c>
      <c r="D26" s="19">
        <f>D25/D13</f>
        <v/>
      </c>
      <c r="E26" s="19">
        <f>E25/E13</f>
        <v/>
      </c>
      <c r="F26" s="19">
        <f>F25/F13</f>
        <v/>
      </c>
      <c r="G26" s="19">
        <f>G25/G13</f>
        <v/>
      </c>
    </row>
    <row r="28" ht="20" customHeight="1">
      <c r="B28" s="17" t="inlineStr">
        <is>
          <t>База 2 — пропорционально трудоёмкости</t>
        </is>
      </c>
    </row>
    <row r="29" ht="3" customHeight="1">
      <c r="B29" s="18" t="n"/>
      <c r="C29" s="18" t="n"/>
      <c r="D29" s="18" t="n"/>
      <c r="E29" s="18" t="n"/>
      <c r="F29" s="18" t="n"/>
      <c r="G29" s="18" t="n"/>
      <c r="H29" s="18" t="n"/>
    </row>
    <row r="30">
      <c r="B30" s="7" t="inlineStr">
        <is>
          <t>Накладные на продукт</t>
        </is>
      </c>
      <c r="D30" s="14">
        <f>Накладные*D19/ЧасыВсего</f>
        <v/>
      </c>
      <c r="E30" s="14">
        <f>Накладные*E19/ЧасыВсего</f>
        <v/>
      </c>
      <c r="F30" s="14">
        <f>Накладные*F19/ЧасыВсего</f>
        <v/>
      </c>
      <c r="G30" s="14">
        <f>Накладные*G19/ЧасыВсего</f>
        <v/>
      </c>
    </row>
    <row r="31">
      <c r="B31" s="7" t="inlineStr">
        <is>
          <t>Себестоимость единицы</t>
        </is>
      </c>
      <c r="D31" s="15">
        <f>D14+D30/D12</f>
        <v/>
      </c>
      <c r="E31" s="15">
        <f>E14+E30/E12</f>
        <v/>
      </c>
      <c r="F31" s="15">
        <f>F14+F30/F12</f>
        <v/>
      </c>
      <c r="G31" s="15">
        <f>G14+G30/G12</f>
        <v/>
      </c>
    </row>
    <row r="32">
      <c r="B32" s="7" t="inlineStr">
        <is>
          <t>Прибыль на единицу</t>
        </is>
      </c>
      <c r="D32" s="16">
        <f>D13-D31</f>
        <v/>
      </c>
      <c r="E32" s="16">
        <f>E13-E31</f>
        <v/>
      </c>
      <c r="F32" s="16">
        <f>F13-F31</f>
        <v/>
      </c>
      <c r="G32" s="16">
        <f>G13-G31</f>
        <v/>
      </c>
    </row>
    <row r="33">
      <c r="B33" s="3" t="inlineStr">
        <is>
          <t>Рентабельность</t>
        </is>
      </c>
      <c r="D33" s="19">
        <f>D32/D13</f>
        <v/>
      </c>
      <c r="E33" s="19">
        <f>E32/E13</f>
        <v/>
      </c>
      <c r="F33" s="19">
        <f>F32/F13</f>
        <v/>
      </c>
      <c r="G33" s="19">
        <f>G32/G13</f>
        <v/>
      </c>
    </row>
    <row r="35">
      <c r="B35" s="7" t="inlineStr">
        <is>
          <t>Разница себестоимости</t>
        </is>
      </c>
      <c r="D35" s="15">
        <f>D31-D24</f>
        <v/>
      </c>
      <c r="E35" s="15">
        <f>E31-E24</f>
        <v/>
      </c>
      <c r="F35" s="15">
        <f>F31-F24</f>
        <v/>
      </c>
      <c r="G35" s="15">
        <f>G31-G24</f>
        <v/>
      </c>
    </row>
    <row r="37" ht="20" customHeight="1">
      <c r="B37" s="17" t="inlineStr">
        <is>
          <t>Что показывает сравнение</t>
        </is>
      </c>
    </row>
    <row r="38" ht="3" customHeight="1">
      <c r="B38" s="18" t="n"/>
      <c r="C38" s="18" t="n"/>
      <c r="D38" s="18" t="n"/>
      <c r="E38" s="18" t="n"/>
      <c r="F38" s="18" t="n"/>
      <c r="G38" s="18" t="n"/>
      <c r="H38" s="18" t="n"/>
    </row>
    <row r="39">
      <c r="B39" s="7" t="inlineStr">
        <is>
          <t>Общая прибыль (не зависит от базы)</t>
        </is>
      </c>
      <c r="D39" s="14">
        <f>ВыручкаВсего-ПрямыеВсего-Накладные</f>
        <v/>
      </c>
    </row>
    <row r="40">
      <c r="B40" s="7" t="inlineStr">
        <is>
          <t>Убыточных продуктов при базе «выпуск»</t>
        </is>
      </c>
      <c r="D40" s="14">
        <f>COUNTIF(D25:G25,"&lt;0")</f>
        <v/>
      </c>
    </row>
    <row r="41">
      <c r="B41" s="7" t="inlineStr">
        <is>
          <t>Убыточных продуктов при базе «трудоёмкость»</t>
        </is>
      </c>
      <c r="D41" s="14">
        <f>COUNTIF(D32:G32,"&lt;0")</f>
        <v/>
      </c>
    </row>
    <row r="42">
      <c r="B42" s="7" t="inlineStr">
        <is>
          <t>Наибольшее расхождение себестоимости</t>
        </is>
      </c>
      <c r="D42" s="15">
        <f>MAX(ABS(MAX(D35:G35)),ABS(MIN(D35:G35)))</f>
        <v/>
      </c>
    </row>
    <row r="43">
      <c r="B43" s="3" t="inlineStr">
        <is>
          <t>Вывод</t>
        </is>
      </c>
      <c r="D43" s="7">
        <f>IF(УбыточныхБаза1=УбыточныхБаза2,"Обе базы дают одинаковую картину прибыльности","ВНИМАНИЕ: смена базы меняет список убыточных продуктов")</f>
        <v/>
      </c>
    </row>
    <row r="44" ht="38" customHeight="1">
      <c r="B44" s="20" t="inlineStr">
        <is>
          <t>Общая прибыль компании от базы распределения не зависит — меняется только её раскладка по продуктам. Именно поэтому решение «снять с производства убыточный продукт», принятое по неверной базе, уменьшает прибыль, а не увеличивает: накладные никуда не исчезают и перераспределяются на оставшиеся.</t>
        </is>
      </c>
    </row>
    <row r="46" ht="20" customHeight="1">
      <c r="B46" s="17" t="inlineStr">
        <is>
          <t>Какую базу выбирать</t>
        </is>
      </c>
    </row>
    <row r="47" ht="3" customHeight="1">
      <c r="B47" s="18" t="n"/>
      <c r="C47" s="18" t="n"/>
      <c r="D47" s="18" t="n"/>
      <c r="E47" s="18" t="n"/>
      <c r="F47" s="18" t="n"/>
      <c r="G47" s="18" t="n"/>
      <c r="H47" s="18" t="n"/>
    </row>
    <row r="48" ht="38" customHeight="1">
      <c r="B48" s="20" t="inlineStr">
        <is>
          <t>База должна отражать причину возникновения накладных. Если накладные — это зарплата цеха и амортизация станков, база — трудоёмкость или машино-часы. Если это склад и логистика, база — объём или вес. Распределение «по выручке» удобно, но почти всегда искажает картину в пользу дешёвых массовых позиций.</t>
        </is>
      </c>
    </row>
    <row r="50">
      <c r="B50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48:H48"/>
    <mergeCell ref="B44:H44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2026-09-09T14:08:45Z</dcterms:created>
  <dcterms:modified xmlns:dcterms="http://purl.org/dc/terms/" xmlns:xsi="http://www.w3.org/2001/XMLSchema-instance" xsi:type="dcterms:W3CDTF">2026-09-09T14:08:45Z</dcterms:modified>
</cp:coreProperties>
</file>