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ДоляПеременных">'Модель'!$D$12</definedName>
    <definedName name="Постоянные">'Модель'!$D$13</definedName>
    <definedName name="ОбслуживаниеДолга">'Модель'!$D$14</definedName>
    <definedName name="Налоги">'Модель'!$D$15</definedName>
    <definedName name="Маржа">'Модель'!$D$16</definedName>
    <definedName name="ПотокСейчас">'Модель'!$D$17</definedName>
    <definedName name="Деньги">'Модель'!$D$21</definedName>
    <definedName name="ЛимитЛинии">'Модель'!$D$22</definedName>
    <definedName name="БыстраяДебиторка">'Модель'!$D$23</definedName>
    <definedName name="ЛиквидностьВсего">'Модель'!$D$24</definedName>
    <definedName name="ДоляСокращения">'Модель'!$D$28</definedName>
    <definedName name="МесяцевДоЭффекта">'Модель'!$D$29</definedName>
    <definedName name="СуммаСокращения">'Модель'!$D$30</definedName>
    <definedName name="ВыручкаС1">'Модель'!$D$36</definedName>
    <definedName name="ВыручкаС2">'Модель'!$E$36</definedName>
    <definedName name="ВыручкаС3">'Модель'!$F$36</definedName>
    <definedName name="ВыручкаС4">'Модель'!$G$36</definedName>
    <definedName name="МаржаС1">'Модель'!$D$37</definedName>
    <definedName name="МаржаС2">'Модель'!$E$37</definedName>
    <definedName name="МаржаС3">'Модель'!$F$37</definedName>
    <definedName name="МаржаС4">'Модель'!$G$37</definedName>
    <definedName name="ПотокС1">'Модель'!$D$38</definedName>
    <definedName name="ПотокС2">'Модель'!$E$38</definedName>
    <definedName name="ПотокС3">'Модель'!$F$38</definedName>
    <definedName name="ПотокС4">'Модель'!$G$38</definedName>
    <definedName name="МесяцевДенег1">'Модель'!$D$39</definedName>
    <definedName name="МесяцевДенег2">'Модель'!$E$39</definedName>
    <definedName name="МесяцевДенег3">'Модель'!$F$39</definedName>
    <definedName name="МесяцевДенег4">'Модель'!$G$39</definedName>
    <definedName name="МесяцевСЛиквидностью1">'Модель'!$D$40</definedName>
    <definedName name="МесяцевСЛиквидностью2">'Модель'!$E$40</definedName>
    <definedName name="МесяцевСЛиквидностью3">'Модель'!$F$40</definedName>
    <definedName name="МесяцевСЛиквидностью4">'Модель'!$G$40</definedName>
    <definedName name="НужноНаГод1">'Модель'!$D$41</definedName>
    <definedName name="НужноНаГод2">'Модель'!$E$41</definedName>
    <definedName name="НужноНаГод3">'Модель'!$F$41</definedName>
    <definedName name="НужноНаГод4">'Модель'!$G$41</definedName>
    <definedName name="ПотокПослеСокращения1">'Модель'!$D$42</definedName>
    <definedName name="ПотокПослеСокращения2">'Модель'!$E$42</definedName>
    <definedName name="ПотокПослеСокращения3">'Модель'!$F$42</definedName>
    <definedName name="ПотокПослеСокращения4">'Модель'!$G$42</definedName>
    <definedName name="КритическоеПадение">'Модель'!$D$46</definedName>
    <definedName name="КритическаяВыручка">'Модель'!$D$47</definedName>
    <definedName name="ЗапасПрочности">'Модель'!$D$48</definedName>
    <definedName name="КритическоеПадениеПосле">'Модель'!$D$49</definedName>
    <definedName name="РасширениеЗапаса">'Модель'!$D$50</definedName>
    <definedName name="ПереживёмЗадержку">'Модель'!$D$51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10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5" customWidth="1" min="4" max="4"/>
    <col width="15" customWidth="1" min="5" max="5"/>
    <col width="15" customWidth="1" min="6" max="6"/>
    <col width="15" customWidth="1" min="7" max="7"/>
    <col width="4" customWidth="1" min="8" max="8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Стресс-тест ликвидности</t>
        </is>
      </c>
    </row>
    <row r="4" ht="15" customHeight="1">
      <c r="B4" s="3" t="inlineStr">
        <is>
          <t>Денежный поток и запас ликвидности при падении выручки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Текущее положение (в месяц)</t>
        </is>
      </c>
    </row>
    <row r="10" ht="3" customHeight="1">
      <c r="B10" s="8" t="n"/>
      <c r="C10" s="8" t="n"/>
      <c r="D10" s="8" t="n"/>
      <c r="E10" s="8" t="n"/>
      <c r="F10" s="8" t="n"/>
      <c r="G10" s="8" t="n"/>
    </row>
    <row r="11">
      <c r="B11" s="9" t="inlineStr">
        <is>
          <t>Выручка</t>
        </is>
      </c>
      <c r="C11" s="10" t="inlineStr">
        <is>
          <t>₽</t>
        </is>
      </c>
      <c r="D11" s="11" t="n">
        <v>30000000</v>
      </c>
    </row>
    <row r="12">
      <c r="B12" s="9" t="inlineStr">
        <is>
          <t>Доля переменных затрат</t>
        </is>
      </c>
      <c r="C12" s="10" t="inlineStr">
        <is>
          <t>%</t>
        </is>
      </c>
      <c r="D12" s="12" t="n">
        <v>0.62</v>
      </c>
    </row>
    <row r="13">
      <c r="B13" s="9" t="inlineStr">
        <is>
          <t>Постоянные затраты (денежные)</t>
        </is>
      </c>
      <c r="C13" s="10" t="inlineStr">
        <is>
          <t>₽</t>
        </is>
      </c>
      <c r="D13" s="11" t="n">
        <v>7200000</v>
      </c>
    </row>
    <row r="14">
      <c r="B14" s="9" t="inlineStr">
        <is>
          <t>Проценты и погашение кредитов</t>
        </is>
      </c>
      <c r="C14" s="10" t="inlineStr">
        <is>
          <t>₽</t>
        </is>
      </c>
      <c r="D14" s="11" t="n">
        <v>2400000</v>
      </c>
    </row>
    <row r="15">
      <c r="B15" s="9" t="inlineStr">
        <is>
          <t>Налоги (кроме налога на прибыль)</t>
        </is>
      </c>
      <c r="C15" s="10" t="inlineStr">
        <is>
          <t>₽</t>
        </is>
      </c>
      <c r="D15" s="11" t="n">
        <v>1800000</v>
      </c>
    </row>
    <row r="16">
      <c r="B16" s="9" t="inlineStr">
        <is>
          <t>Маржинальная прибыль</t>
        </is>
      </c>
      <c r="D16" s="13">
        <f>Выручка*(1-ДоляПеременных)</f>
        <v/>
      </c>
    </row>
    <row r="17">
      <c r="B17" s="9" t="inlineStr">
        <is>
          <t>Денежный поток сейчас</t>
        </is>
      </c>
      <c r="D17" s="13">
        <f>Маржа-Постоянные-ОбслуживаниеДолга-Налоги</f>
        <v/>
      </c>
    </row>
    <row r="19" ht="20" customHeight="1">
      <c r="B19" s="7" t="inlineStr">
        <is>
          <t>Подушка ликвидности</t>
        </is>
      </c>
    </row>
    <row r="20" ht="3" customHeight="1">
      <c r="B20" s="8" t="n"/>
      <c r="C20" s="8" t="n"/>
      <c r="D20" s="8" t="n"/>
      <c r="E20" s="8" t="n"/>
      <c r="F20" s="8" t="n"/>
      <c r="G20" s="8" t="n"/>
    </row>
    <row r="21">
      <c r="B21" s="9" t="inlineStr">
        <is>
          <t>Деньги на счетах</t>
        </is>
      </c>
      <c r="C21" s="10" t="inlineStr">
        <is>
          <t>₽</t>
        </is>
      </c>
      <c r="D21" s="11" t="n">
        <v>14000000</v>
      </c>
    </row>
    <row r="22">
      <c r="B22" s="9" t="inlineStr">
        <is>
          <t>Свободный лимит кредитной линии</t>
        </is>
      </c>
      <c r="C22" s="10" t="inlineStr">
        <is>
          <t>₽</t>
        </is>
      </c>
      <c r="D22" s="11" t="n">
        <v>20000000</v>
      </c>
    </row>
    <row r="23">
      <c r="B23" s="9" t="inlineStr">
        <is>
          <t>Дебиторка, которую можно собрать быстро</t>
        </is>
      </c>
      <c r="C23" s="10" t="inlineStr">
        <is>
          <t>₽</t>
        </is>
      </c>
      <c r="D23" s="11" t="n">
        <v>18000000</v>
      </c>
    </row>
    <row r="24">
      <c r="B24" s="9" t="inlineStr">
        <is>
          <t>Всего доступной ликвидности</t>
        </is>
      </c>
      <c r="D24" s="13">
        <f>Деньги+ЛимитЛинии+БыстраяДебиторка</f>
        <v/>
      </c>
    </row>
    <row r="26" ht="20" customHeight="1">
      <c r="B26" s="7" t="inlineStr">
        <is>
          <t>Возможности сокращения</t>
        </is>
      </c>
    </row>
    <row r="27" ht="3" customHeight="1">
      <c r="B27" s="8" t="n"/>
      <c r="C27" s="8" t="n"/>
      <c r="D27" s="8" t="n"/>
      <c r="E27" s="8" t="n"/>
      <c r="F27" s="8" t="n"/>
      <c r="G27" s="8" t="n"/>
    </row>
    <row r="28">
      <c r="B28" s="9" t="inlineStr">
        <is>
          <t>Какую часть постоянных затрат можно срезать за месяц</t>
        </is>
      </c>
      <c r="C28" s="10" t="inlineStr">
        <is>
          <t>%</t>
        </is>
      </c>
      <c r="D28" s="12" t="n">
        <v>0.2</v>
      </c>
    </row>
    <row r="29">
      <c r="B29" s="9" t="inlineStr">
        <is>
          <t>Через сколько месяцев сокращение подействует</t>
        </is>
      </c>
      <c r="C29" s="10" t="inlineStr">
        <is>
          <t>мес.</t>
        </is>
      </c>
      <c r="D29" s="11" t="n">
        <v>2</v>
      </c>
    </row>
    <row r="30">
      <c r="B30" s="9" t="inlineStr">
        <is>
          <t>Сумма возможного сокращения в месяц</t>
        </is>
      </c>
      <c r="D30" s="13">
        <f>Постоянные*ДоляСокращения</f>
        <v/>
      </c>
    </row>
    <row r="31" ht="26" customHeight="1">
      <c r="B31" s="14" t="inlineStr">
        <is>
          <t>Сокращать постоянные затраты быстро почти невозможно: аренда с уведомлением, персонал с выплатами, договоры со штрафами. Поэтому задержка в два месяца — не пессимизм, а обычная практика.</t>
        </is>
      </c>
    </row>
    <row r="33" ht="20" customHeight="1">
      <c r="B33" s="7" t="inlineStr">
        <is>
          <t>Сценарии падения выручки</t>
        </is>
      </c>
    </row>
    <row r="34" ht="3" customHeight="1">
      <c r="B34" s="8" t="n"/>
      <c r="C34" s="8" t="n"/>
      <c r="D34" s="8" t="n"/>
      <c r="E34" s="8" t="n"/>
      <c r="F34" s="8" t="n"/>
      <c r="G34" s="8" t="n"/>
    </row>
    <row r="35" ht="18" customHeight="1">
      <c r="B35" s="15" t="inlineStr">
        <is>
          <t>Показатель</t>
        </is>
      </c>
      <c r="C35" s="16" t="inlineStr"/>
      <c r="D35" s="16" t="inlineStr">
        <is>
          <t>−10%</t>
        </is>
      </c>
      <c r="E35" s="16" t="inlineStr">
        <is>
          <t>−20%</t>
        </is>
      </c>
      <c r="F35" s="16" t="inlineStr">
        <is>
          <t>−30%</t>
        </is>
      </c>
      <c r="G35" s="16" t="inlineStr">
        <is>
          <t>−40%</t>
        </is>
      </c>
    </row>
    <row r="36">
      <c r="B36" s="9" t="inlineStr">
        <is>
          <t>Выручка в месяц</t>
        </is>
      </c>
      <c r="D36" s="13">
        <f>Выручка*0.9000</f>
        <v/>
      </c>
      <c r="E36" s="13">
        <f>Выручка*0.8000</f>
        <v/>
      </c>
      <c r="F36" s="13">
        <f>Выручка*0.7000</f>
        <v/>
      </c>
      <c r="G36" s="13">
        <f>Выручка*0.6000</f>
        <v/>
      </c>
    </row>
    <row r="37">
      <c r="B37" s="9" t="inlineStr">
        <is>
          <t>Маржинальная прибыль</t>
        </is>
      </c>
      <c r="D37" s="13">
        <f>D36*(1-ДоляПеременных)</f>
        <v/>
      </c>
      <c r="E37" s="13">
        <f>E36*(1-ДоляПеременных)</f>
        <v/>
      </c>
      <c r="F37" s="13">
        <f>F36*(1-ДоляПеременных)</f>
        <v/>
      </c>
      <c r="G37" s="13">
        <f>G36*(1-ДоляПеременных)</f>
        <v/>
      </c>
    </row>
    <row r="38">
      <c r="B38" s="9" t="inlineStr">
        <is>
          <t>Денежный поток в месяц</t>
        </is>
      </c>
      <c r="D38" s="17">
        <f>D37-Постоянные-ОбслуживаниеДолга-Налоги</f>
        <v/>
      </c>
      <c r="E38" s="17">
        <f>E37-Постоянные-ОбслуживаниеДолга-Налоги</f>
        <v/>
      </c>
      <c r="F38" s="17">
        <f>F37-Постоянные-ОбслуживаниеДолга-Налоги</f>
        <v/>
      </c>
      <c r="G38" s="17">
        <f>G37-Постоянные-ОбслуживаниеДолга-Налоги</f>
        <v/>
      </c>
    </row>
    <row r="39">
      <c r="B39" s="9" t="inlineStr">
        <is>
          <t>Месяцев до исчерпания денег</t>
        </is>
      </c>
      <c r="D39" s="18">
        <f>IF(D38&gt;=0,99,Деньги/(-D38))</f>
        <v/>
      </c>
      <c r="E39" s="18">
        <f>IF(E38&gt;=0,99,Деньги/(-E38))</f>
        <v/>
      </c>
      <c r="F39" s="18">
        <f>IF(F38&gt;=0,99,Деньги/(-F38))</f>
        <v/>
      </c>
      <c r="G39" s="18">
        <f>IF(G38&gt;=0,99,Деньги/(-G38))</f>
        <v/>
      </c>
    </row>
    <row r="40">
      <c r="B40" s="9" t="inlineStr">
        <is>
          <t>Месяцев с учётом всей ликвидности</t>
        </is>
      </c>
      <c r="D40" s="18">
        <f>IF(D38&gt;=0,99,ЛиквидностьВсего/(-D38))</f>
        <v/>
      </c>
      <c r="E40" s="18">
        <f>IF(E38&gt;=0,99,ЛиквидностьВсего/(-E38))</f>
        <v/>
      </c>
      <c r="F40" s="18">
        <f>IF(F38&gt;=0,99,ЛиквидностьВсего/(-F38))</f>
        <v/>
      </c>
      <c r="G40" s="18">
        <f>IF(G38&gt;=0,99,ЛиквидностьВсего/(-G38))</f>
        <v/>
      </c>
    </row>
    <row r="41">
      <c r="B41" s="9" t="inlineStr">
        <is>
          <t>Нужно денег, чтобы продержаться год</t>
        </is>
      </c>
      <c r="D41" s="13">
        <f>MAX(0,-D38*12-Деньги)</f>
        <v/>
      </c>
      <c r="E41" s="13">
        <f>MAX(0,-E38*12-Деньги)</f>
        <v/>
      </c>
      <c r="F41" s="13">
        <f>MAX(0,-F38*12-Деньги)</f>
        <v/>
      </c>
      <c r="G41" s="13">
        <f>MAX(0,-G38*12-Деньги)</f>
        <v/>
      </c>
    </row>
    <row r="42">
      <c r="B42" s="9" t="inlineStr">
        <is>
          <t>Поток после сокращения затрат</t>
        </is>
      </c>
      <c r="D42" s="13">
        <f>D38+СуммаСокращения</f>
        <v/>
      </c>
      <c r="E42" s="13">
        <f>E38+СуммаСокращения</f>
        <v/>
      </c>
      <c r="F42" s="13">
        <f>F38+СуммаСокращения</f>
        <v/>
      </c>
      <c r="G42" s="13">
        <f>G38+СуммаСокращения</f>
        <v/>
      </c>
    </row>
    <row r="44" ht="20" customHeight="1">
      <c r="B44" s="7" t="inlineStr">
        <is>
          <t>Выводы</t>
        </is>
      </c>
    </row>
    <row r="45" ht="3" customHeight="1">
      <c r="B45" s="8" t="n"/>
      <c r="C45" s="8" t="n"/>
      <c r="D45" s="8" t="n"/>
      <c r="E45" s="8" t="n"/>
      <c r="F45" s="8" t="n"/>
      <c r="G45" s="8" t="n"/>
    </row>
    <row r="46">
      <c r="B46" s="9" t="inlineStr">
        <is>
          <t>Критическое падение выручки</t>
        </is>
      </c>
      <c r="D46" s="19">
        <f>IF(Маржа=0,0,1-(Постоянные+ОбслуживаниеДолга+Налоги)/Маржа)</f>
        <v/>
      </c>
    </row>
    <row r="47">
      <c r="B47" s="9" t="inlineStr">
        <is>
          <t>Выручка, при которой поток обнуляется</t>
        </is>
      </c>
      <c r="D47" s="13">
        <f>IF(1-ДоляПеременных=0,0,(Постоянные+ОбслуживаниеДолга+Налоги)/(1-ДоляПеременных))</f>
        <v/>
      </c>
    </row>
    <row r="48">
      <c r="B48" s="9" t="inlineStr">
        <is>
          <t>Запас прочности по выручке</t>
        </is>
      </c>
      <c r="D48" s="19">
        <f>IF(Выручка=0,0,1-КритическаяВыручка/Выручка)</f>
        <v/>
      </c>
    </row>
    <row r="49">
      <c r="B49" s="9" t="inlineStr">
        <is>
          <t>Критическое падение с учётом сокращения затрат</t>
        </is>
      </c>
      <c r="D49" s="19">
        <f>IF(Маржа=0,0,1-(Постоянные*(1-ДоляСокращения)+ОбслуживаниеДолга+Налоги)/Маржа)</f>
        <v/>
      </c>
    </row>
    <row r="50">
      <c r="B50" s="9" t="inlineStr">
        <is>
          <t>Насколько сокращение расширяет запас</t>
        </is>
      </c>
      <c r="D50" s="19">
        <f>КритическоеПадениеПосле-КритическоеПадение</f>
        <v/>
      </c>
    </row>
    <row r="51">
      <c r="B51" s="9" t="inlineStr">
        <is>
          <t>Хватит ли ликвидности на два месяца до эффекта сокращения</t>
        </is>
      </c>
      <c r="D51" s="13">
        <f>IF(ЛиквидностьВсего&gt;=-ПотокС4*МесяцевДоЭффекта,1,0)</f>
        <v/>
      </c>
    </row>
    <row r="52" ht="26" customHeight="1">
      <c r="B52" s="14" t="inlineStr">
        <is>
          <t>Главное число здесь — критическое падение выручки. Оно показывает, какой запас есть до того, как компания начнёт проедать деньги. Всё, что глубже, требует решений, а не наблюдения.</t>
        </is>
      </c>
    </row>
    <row r="54">
      <c r="B5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52:G52"/>
    <mergeCell ref="B31:G3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