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Объём">'Модель'!$D$11</definedName>
    <definedName name="Цена">'Модель'!$D$12</definedName>
    <definedName name="ПеременныеНаЕдиницу">'Модель'!$D$13</definedName>
    <definedName name="Постоянные">'Модель'!$D$14</definedName>
    <definedName name="Выручка">'Модель'!$D$15</definedName>
    <definedName name="МаржаЕдиницы">'Модель'!$D$16</definedName>
    <definedName name="Маржа">'Модель'!$D$17</definedName>
    <definedName name="ПрибыльБаза">'Модель'!$D$18</definedName>
    <definedName name="Маржинальность">'Модель'!$D$19</definedName>
    <definedName name="ПессОбъём">'Модель'!$D$23</definedName>
    <definedName name="ПессЦена">'Модель'!$D$24</definedName>
    <definedName name="ПессПеременные">'Модель'!$D$25</definedName>
    <definedName name="ПессПостоянные">'Модель'!$D$26</definedName>
    <definedName name="ОптОбъём">'Модель'!$D$27</definedName>
    <definedName name="ОптЦена">'Модель'!$D$28</definedName>
    <definedName name="ОптПеременные">'Модель'!$D$29</definedName>
    <definedName name="ОптПостоянные">'Модель'!$D$30</definedName>
    <definedName name="ВероятностьПесс">'Модель'!$D$34</definedName>
    <definedName name="ВероятностьБаза">'Модель'!$D$35</definedName>
    <definedName name="ВероятностьОпт">'Модель'!$D$36</definedName>
    <definedName name="СуммаВероятностей">'Модель'!$D$37</definedName>
    <definedName name="ПрибыльПесс">'Модель'!$D$41</definedName>
    <definedName name="ПрибыльОпт">'Модель'!$D$42</definedName>
    <definedName name="ОжидаемаяПрибыль">'Модель'!$D$43</definedName>
    <definedName name="РазбросПрибыли">'Модель'!$D$44</definedName>
    <definedName name="ВероятностьУбытка">'Модель'!$D$45</definedName>
    <definedName name="ВкладОбъёма">'Модель'!$D$50</definedName>
    <definedName name="ВкладЦены">'Модель'!$D$51</definedName>
    <definedName name="ВкладПеременных">'Модель'!$D$52</definedName>
    <definedName name="ВкладПостоянных">'Модель'!$D$53</definedName>
    <definedName name="СамоеОпасное">'Модель'!$D$54</definedName>
    <definedName name="Чувств1_1">'Модель'!$D$60</definedName>
    <definedName name="Чувств1_2">'Модель'!$E$60</definedName>
    <definedName name="Чувств1_3">'Модель'!$F$60</definedName>
    <definedName name="Чувств1_4">'Модель'!$G$60</definedName>
    <definedName name="Чувств1_5">'Модель'!$H$60</definedName>
    <definedName name="Чувств2_1">'Модель'!$D$61</definedName>
    <definedName name="Чувств2_2">'Модель'!$E$61</definedName>
    <definedName name="Чувств2_3">'Модель'!$F$61</definedName>
    <definedName name="Чувств2_4">'Модель'!$G$61</definedName>
    <definedName name="Чувств2_5">'Модель'!$H$61</definedName>
    <definedName name="Чувств3_1">'Модель'!$D$62</definedName>
    <definedName name="Чувств3_2">'Модель'!$E$62</definedName>
    <definedName name="Чувств3_3">'Модель'!$F$62</definedName>
    <definedName name="Чувств3_4">'Модель'!$G$62</definedName>
    <definedName name="Чувств3_5">'Модель'!$H$62</definedName>
    <definedName name="Чувств4_1">'Модель'!$D$63</definedName>
    <definedName name="Чувств4_2">'Модель'!$E$63</definedName>
    <definedName name="Чувств4_3">'Модель'!$F$63</definedName>
    <definedName name="Чувств4_4">'Модель'!$G$63</definedName>
    <definedName name="Чувств4_5">'Модель'!$H$63</definedName>
    <definedName name="Чувств5_1">'Модель'!$D$64</definedName>
    <definedName name="Чувств5_2">'Модель'!$E$64</definedName>
    <definedName name="Чувств5_3">'Модель'!$F$64</definedName>
    <definedName name="Чувств5_4">'Модель'!$G$64</definedName>
    <definedName name="Чувств5_5">'Модель'!$H$64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0" fontId="9" fillId="0" borderId="4" applyAlignment="1" pivotButton="0" quotePrefix="0" xfId="0">
      <alignment horizontal="left" vertical="center"/>
    </xf>
    <xf numFmtId="0" fontId="9" fillId="0" borderId="4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68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38" customWidth="1" min="2" max="2"/>
    <col width="3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4" customWidth="1" min="9" max="9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Сценарии и чувствительность</t>
        </is>
      </c>
    </row>
    <row r="4" ht="15" customHeight="1">
      <c r="B4" s="3" t="inlineStr">
        <is>
          <t>Три сценария с вероятностями и таблица чувствительности прибыли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Базовый план на год</t>
        </is>
      </c>
    </row>
    <row r="10" ht="3" customHeight="1">
      <c r="B10" s="8" t="n"/>
      <c r="C10" s="8" t="n"/>
      <c r="D10" s="8" t="n"/>
      <c r="E10" s="8" t="n"/>
      <c r="F10" s="8" t="n"/>
      <c r="G10" s="8" t="n"/>
    </row>
    <row r="11">
      <c r="B11" s="9" t="inlineStr">
        <is>
          <t>Объём продаж, единиц</t>
        </is>
      </c>
      <c r="C11" s="10" t="inlineStr">
        <is>
          <t>ед.</t>
        </is>
      </c>
      <c r="D11" s="11" t="n">
        <v>24000</v>
      </c>
    </row>
    <row r="12">
      <c r="B12" s="9" t="inlineStr">
        <is>
          <t>Цена за единицу</t>
        </is>
      </c>
      <c r="C12" s="10" t="inlineStr">
        <is>
          <t>₽</t>
        </is>
      </c>
      <c r="D12" s="11" t="n">
        <v>4500</v>
      </c>
    </row>
    <row r="13">
      <c r="B13" s="9" t="inlineStr">
        <is>
          <t>Переменные затраты на единицу</t>
        </is>
      </c>
      <c r="C13" s="10" t="inlineStr">
        <is>
          <t>₽</t>
        </is>
      </c>
      <c r="D13" s="11" t="n">
        <v>2900</v>
      </c>
    </row>
    <row r="14">
      <c r="B14" s="9" t="inlineStr">
        <is>
          <t>Постоянные затраты за год</t>
        </is>
      </c>
      <c r="C14" s="10" t="inlineStr">
        <is>
          <t>₽</t>
        </is>
      </c>
      <c r="D14" s="11" t="n">
        <v>26000000</v>
      </c>
    </row>
    <row r="15">
      <c r="B15" s="9" t="inlineStr">
        <is>
          <t>Выручка</t>
        </is>
      </c>
      <c r="D15" s="12">
        <f>Объём*Цена</f>
        <v/>
      </c>
    </row>
    <row r="16">
      <c r="B16" s="9" t="inlineStr">
        <is>
          <t>Маржа с единицы</t>
        </is>
      </c>
      <c r="D16" s="12">
        <f>Цена-ПеременныеНаЕдиницу</f>
        <v/>
      </c>
    </row>
    <row r="17">
      <c r="B17" s="9" t="inlineStr">
        <is>
          <t>Маржинальная прибыль</t>
        </is>
      </c>
      <c r="D17" s="12">
        <f>Объём*МаржаЕдиницы</f>
        <v/>
      </c>
    </row>
    <row r="18">
      <c r="B18" s="9" t="inlineStr">
        <is>
          <t>Прибыль базовая</t>
        </is>
      </c>
      <c r="D18" s="12">
        <f>Маржа-Постоянные</f>
        <v/>
      </c>
    </row>
    <row r="19">
      <c r="B19" s="9" t="inlineStr">
        <is>
          <t>Маржинальность</t>
        </is>
      </c>
      <c r="D19" s="13">
        <f>IF(Цена=0,0,МаржаЕдиницы/Цена)</f>
        <v/>
      </c>
    </row>
    <row r="21" ht="20" customHeight="1">
      <c r="B21" s="7" t="inlineStr">
        <is>
          <t>Отклонения по сценариям</t>
        </is>
      </c>
    </row>
    <row r="22" ht="3" customHeight="1">
      <c r="B22" s="8" t="n"/>
      <c r="C22" s="8" t="n"/>
      <c r="D22" s="8" t="n"/>
      <c r="E22" s="8" t="n"/>
      <c r="F22" s="8" t="n"/>
      <c r="G22" s="8" t="n"/>
    </row>
    <row r="23">
      <c r="B23" s="9" t="inlineStr">
        <is>
          <t>Пессимистичный: объём</t>
        </is>
      </c>
      <c r="C23" s="10" t="inlineStr">
        <is>
          <t>%</t>
        </is>
      </c>
      <c r="D23" s="14" t="n">
        <v>-0.2</v>
      </c>
    </row>
    <row r="24">
      <c r="B24" s="9" t="inlineStr">
        <is>
          <t>Пессимистичный: цена</t>
        </is>
      </c>
      <c r="C24" s="10" t="inlineStr">
        <is>
          <t>%</t>
        </is>
      </c>
      <c r="D24" s="14" t="n">
        <v>-0.07000000000000001</v>
      </c>
    </row>
    <row r="25">
      <c r="B25" s="9" t="inlineStr">
        <is>
          <t>Пессимистичный: переменные затраты</t>
        </is>
      </c>
      <c r="C25" s="10" t="inlineStr">
        <is>
          <t>%</t>
        </is>
      </c>
      <c r="D25" s="14" t="n">
        <v>0.08</v>
      </c>
    </row>
    <row r="26">
      <c r="B26" s="9" t="inlineStr">
        <is>
          <t>Пессимистичный: постоянные затраты</t>
        </is>
      </c>
      <c r="C26" s="10" t="inlineStr">
        <is>
          <t>%</t>
        </is>
      </c>
      <c r="D26" s="14" t="n">
        <v>0.05</v>
      </c>
    </row>
    <row r="27">
      <c r="B27" s="9" t="inlineStr">
        <is>
          <t>Оптимистичный: объём</t>
        </is>
      </c>
      <c r="C27" s="10" t="inlineStr">
        <is>
          <t>%</t>
        </is>
      </c>
      <c r="D27" s="14" t="n">
        <v>0.15</v>
      </c>
    </row>
    <row r="28">
      <c r="B28" s="9" t="inlineStr">
        <is>
          <t>Оптимистичный: цена</t>
        </is>
      </c>
      <c r="C28" s="10" t="inlineStr">
        <is>
          <t>%</t>
        </is>
      </c>
      <c r="D28" s="14" t="n">
        <v>0.05</v>
      </c>
    </row>
    <row r="29">
      <c r="B29" s="9" t="inlineStr">
        <is>
          <t>Оптимистичный: переменные затраты</t>
        </is>
      </c>
      <c r="C29" s="10" t="inlineStr">
        <is>
          <t>%</t>
        </is>
      </c>
      <c r="D29" s="14" t="n">
        <v>-0.04</v>
      </c>
    </row>
    <row r="30">
      <c r="B30" s="9" t="inlineStr">
        <is>
          <t>Оптимистичный: постоянные затраты</t>
        </is>
      </c>
      <c r="C30" s="10" t="inlineStr">
        <is>
          <t>%</t>
        </is>
      </c>
      <c r="D30" s="14" t="n">
        <v>-0.02</v>
      </c>
    </row>
    <row r="32" ht="20" customHeight="1">
      <c r="B32" s="7" t="inlineStr">
        <is>
          <t>Вероятности</t>
        </is>
      </c>
    </row>
    <row r="33" ht="3" customHeight="1">
      <c r="B33" s="8" t="n"/>
      <c r="C33" s="8" t="n"/>
      <c r="D33" s="8" t="n"/>
      <c r="E33" s="8" t="n"/>
      <c r="F33" s="8" t="n"/>
      <c r="G33" s="8" t="n"/>
    </row>
    <row r="34">
      <c r="B34" s="9" t="inlineStr">
        <is>
          <t>Вероятность пессимистичного</t>
        </is>
      </c>
      <c r="C34" s="10" t="inlineStr">
        <is>
          <t>%</t>
        </is>
      </c>
      <c r="D34" s="14" t="n">
        <v>0.25</v>
      </c>
    </row>
    <row r="35">
      <c r="B35" s="9" t="inlineStr">
        <is>
          <t>Вероятность базового</t>
        </is>
      </c>
      <c r="C35" s="10" t="inlineStr">
        <is>
          <t>%</t>
        </is>
      </c>
      <c r="D35" s="14" t="n">
        <v>0.55</v>
      </c>
    </row>
    <row r="36">
      <c r="B36" s="9" t="inlineStr">
        <is>
          <t>Вероятность оптимистичного</t>
        </is>
      </c>
      <c r="C36" s="10" t="inlineStr">
        <is>
          <t>%</t>
        </is>
      </c>
      <c r="D36" s="14" t="n">
        <v>0.2</v>
      </c>
    </row>
    <row r="37">
      <c r="B37" s="9" t="inlineStr">
        <is>
          <t>Сумма вероятностей</t>
        </is>
      </c>
      <c r="D37" s="13">
        <f>ВероятностьПесс+ВероятностьБаза+ВероятностьОпт</f>
        <v/>
      </c>
    </row>
    <row r="39" ht="20" customHeight="1">
      <c r="B39" s="7" t="inlineStr">
        <is>
          <t>Результат по сценариям</t>
        </is>
      </c>
    </row>
    <row r="40" ht="3" customHeight="1">
      <c r="B40" s="8" t="n"/>
      <c r="C40" s="8" t="n"/>
      <c r="D40" s="8" t="n"/>
      <c r="E40" s="8" t="n"/>
      <c r="F40" s="8" t="n"/>
      <c r="G40" s="8" t="n"/>
    </row>
    <row r="41">
      <c r="B41" s="9" t="inlineStr">
        <is>
          <t>Прибыль пессимистичная</t>
        </is>
      </c>
      <c r="D41" s="12">
        <f>Объём*(1+ПессОбъём)*(Цена*(1+ПессЦена)-ПеременныеНаЕдиницу*(1+ПессПеременные))-Постоянные*(1+ПессПостоянные)</f>
        <v/>
      </c>
    </row>
    <row r="42">
      <c r="B42" s="9" t="inlineStr">
        <is>
          <t>Прибыль оптимистичная</t>
        </is>
      </c>
      <c r="D42" s="12">
        <f>Объём*(1+ОптОбъём)*(Цена*(1+ОптЦена)-ПеременныеНаЕдиницу*(1+ОптПеременные))-Постоянные*(1+ОптПостоянные)</f>
        <v/>
      </c>
    </row>
    <row r="43">
      <c r="B43" s="9" t="inlineStr">
        <is>
          <t>Ожидаемая прибыль</t>
        </is>
      </c>
      <c r="D43" s="12">
        <f>ПрибыльПесс*ВероятностьПесс+ПрибыльБаза*ВероятностьБаза+ПрибыльОпт*ВероятностьОпт</f>
        <v/>
      </c>
    </row>
    <row r="44">
      <c r="B44" s="9" t="inlineStr">
        <is>
          <t>Разброс между крайними сценариями</t>
        </is>
      </c>
      <c r="D44" s="12">
        <f>ПрибыльОпт-ПрибыльПесс</f>
        <v/>
      </c>
    </row>
    <row r="45">
      <c r="B45" s="9" t="inlineStr">
        <is>
          <t>Вероятность убытка (по сценариям)</t>
        </is>
      </c>
      <c r="D45" s="13">
        <f>IF(ПрибыльПесс&lt;0,ВероятностьПесс,0)</f>
        <v/>
      </c>
    </row>
    <row r="46" ht="26" customHeight="1">
      <c r="B46" s="15" t="inlineStr">
        <is>
          <t>Если ожидаемая прибыль заметно ниже базовой, план несимметричен: потери в плохом сценарии больше выигрыша в хорошем. Это нормально для бизнеса с высокими постоянными затратами и повод держать резерв.</t>
        </is>
      </c>
    </row>
    <row r="48" ht="20" customHeight="1">
      <c r="B48" s="7" t="inlineStr">
        <is>
          <t>Вклад каждого допущения (по одному, от базового)</t>
        </is>
      </c>
    </row>
    <row r="49" ht="3" customHeight="1">
      <c r="B49" s="8" t="n"/>
      <c r="C49" s="8" t="n"/>
      <c r="D49" s="8" t="n"/>
      <c r="E49" s="8" t="n"/>
      <c r="F49" s="8" t="n"/>
      <c r="G49" s="8" t="n"/>
    </row>
    <row r="50">
      <c r="B50" s="9" t="inlineStr">
        <is>
          <t>Только падение объёма</t>
        </is>
      </c>
      <c r="D50" s="12">
        <f>Объём*(1+ПессОбъём)*МаржаЕдиницы-Постоянные-ПрибыльБаза</f>
        <v/>
      </c>
    </row>
    <row r="51">
      <c r="B51" s="9" t="inlineStr">
        <is>
          <t>Только снижение цены</t>
        </is>
      </c>
      <c r="D51" s="12">
        <f>Объём*(Цена*(1+ПессЦена)-ПеременныеНаЕдиницу)-Постоянные-ПрибыльБаза</f>
        <v/>
      </c>
    </row>
    <row r="52">
      <c r="B52" s="9" t="inlineStr">
        <is>
          <t>Только рост переменных затрат</t>
        </is>
      </c>
      <c r="D52" s="12">
        <f>Объём*(Цена-ПеременныеНаЕдиницу*(1+ПессПеременные))-Постоянные-ПрибыльБаза</f>
        <v/>
      </c>
    </row>
    <row r="53">
      <c r="B53" s="9" t="inlineStr">
        <is>
          <t>Только рост постоянных затрат</t>
        </is>
      </c>
      <c r="D53" s="12">
        <f>-Постоянные*ПессПостоянные</f>
        <v/>
      </c>
    </row>
    <row r="54">
      <c r="B54" s="9" t="inlineStr">
        <is>
          <t>Самое опасное допущение (наибольшая потеря)</t>
        </is>
      </c>
      <c r="D54" s="12">
        <f>MIN(ВкладОбъёма,ВкладЦены,ВкладПеременных,ВкладПостоянных)</f>
        <v/>
      </c>
    </row>
    <row r="55" ht="26" customHeight="1">
      <c r="B55" s="15" t="inlineStr">
        <is>
          <t>Цена почти всегда опаснее объёма: снижение цены на пять процентов бьёт по прибыли сильнее, чем падение объёма на те же пять, потому что скидка отнимается от маржи целиком, а потеря объёма — только её часть.</t>
        </is>
      </c>
    </row>
    <row r="57" ht="20" customHeight="1">
      <c r="B57" s="7" t="inlineStr">
        <is>
          <t>Чувствительность прибыли: цена по строкам, объём по столбцам</t>
        </is>
      </c>
    </row>
    <row r="58" ht="3" customHeight="1">
      <c r="B58" s="8" t="n"/>
      <c r="C58" s="8" t="n"/>
      <c r="D58" s="8" t="n"/>
      <c r="E58" s="8" t="n"/>
      <c r="F58" s="8" t="n"/>
      <c r="G58" s="8" t="n"/>
    </row>
    <row r="59" ht="18" customHeight="1">
      <c r="B59" s="16" t="inlineStr">
        <is>
          <t>Цена \ Объём</t>
        </is>
      </c>
      <c r="C59" s="17" t="inlineStr"/>
      <c r="D59" s="17" t="inlineStr">
        <is>
          <t>-20%</t>
        </is>
      </c>
      <c r="E59" s="17" t="inlineStr">
        <is>
          <t>-10%</t>
        </is>
      </c>
      <c r="F59" s="17" t="inlineStr">
        <is>
          <t>+0%</t>
        </is>
      </c>
      <c r="G59" s="17" t="inlineStr">
        <is>
          <t>+10%</t>
        </is>
      </c>
      <c r="H59" s="17" t="inlineStr">
        <is>
          <t>+20%</t>
        </is>
      </c>
    </row>
    <row r="60">
      <c r="B60" s="9" t="inlineStr">
        <is>
          <t>-10%</t>
        </is>
      </c>
      <c r="D60" s="12">
        <f>Объём*(1+-0.2000)*(Цена*(1+-0.1000)-ПеременныеНаЕдиницу)-Постоянные</f>
        <v/>
      </c>
      <c r="E60" s="12">
        <f>Объём*(1+-0.1000)*(Цена*(1+-0.1000)-ПеременныеНаЕдиницу)-Постоянные</f>
        <v/>
      </c>
      <c r="F60" s="12">
        <f>Объём*(1+0.0000)*(Цена*(1+-0.1000)-ПеременныеНаЕдиницу)-Постоянные</f>
        <v/>
      </c>
      <c r="G60" s="12">
        <f>Объём*(1+0.1000)*(Цена*(1+-0.1000)-ПеременныеНаЕдиницу)-Постоянные</f>
        <v/>
      </c>
      <c r="H60" s="12">
        <f>Объём*(1+0.2000)*(Цена*(1+-0.1000)-ПеременныеНаЕдиницу)-Постоянные</f>
        <v/>
      </c>
    </row>
    <row r="61">
      <c r="B61" s="9" t="inlineStr">
        <is>
          <t>-5%</t>
        </is>
      </c>
      <c r="D61" s="12">
        <f>Объём*(1+-0.2000)*(Цена*(1+-0.0500)-ПеременныеНаЕдиницу)-Постоянные</f>
        <v/>
      </c>
      <c r="E61" s="12">
        <f>Объём*(1+-0.1000)*(Цена*(1+-0.0500)-ПеременныеНаЕдиницу)-Постоянные</f>
        <v/>
      </c>
      <c r="F61" s="12">
        <f>Объём*(1+0.0000)*(Цена*(1+-0.0500)-ПеременныеНаЕдиницу)-Постоянные</f>
        <v/>
      </c>
      <c r="G61" s="12">
        <f>Объём*(1+0.1000)*(Цена*(1+-0.0500)-ПеременныеНаЕдиницу)-Постоянные</f>
        <v/>
      </c>
      <c r="H61" s="12">
        <f>Объём*(1+0.2000)*(Цена*(1+-0.0500)-ПеременныеНаЕдиницу)-Постоянные</f>
        <v/>
      </c>
    </row>
    <row r="62">
      <c r="B62" s="9" t="inlineStr">
        <is>
          <t>+0%</t>
        </is>
      </c>
      <c r="D62" s="12">
        <f>Объём*(1+-0.2000)*(Цена*(1+0.0000)-ПеременныеНаЕдиницу)-Постоянные</f>
        <v/>
      </c>
      <c r="E62" s="12">
        <f>Объём*(1+-0.1000)*(Цена*(1+0.0000)-ПеременныеНаЕдиницу)-Постоянные</f>
        <v/>
      </c>
      <c r="F62" s="12">
        <f>Объём*(1+0.0000)*(Цена*(1+0.0000)-ПеременныеНаЕдиницу)-Постоянные</f>
        <v/>
      </c>
      <c r="G62" s="12">
        <f>Объём*(1+0.1000)*(Цена*(1+0.0000)-ПеременныеНаЕдиницу)-Постоянные</f>
        <v/>
      </c>
      <c r="H62" s="12">
        <f>Объём*(1+0.2000)*(Цена*(1+0.0000)-ПеременныеНаЕдиницу)-Постоянные</f>
        <v/>
      </c>
    </row>
    <row r="63">
      <c r="B63" s="9" t="inlineStr">
        <is>
          <t>+5%</t>
        </is>
      </c>
      <c r="D63" s="12">
        <f>Объём*(1+-0.2000)*(Цена*(1+0.0500)-ПеременныеНаЕдиницу)-Постоянные</f>
        <v/>
      </c>
      <c r="E63" s="12">
        <f>Объём*(1+-0.1000)*(Цена*(1+0.0500)-ПеременныеНаЕдиницу)-Постоянные</f>
        <v/>
      </c>
      <c r="F63" s="12">
        <f>Объём*(1+0.0000)*(Цена*(1+0.0500)-ПеременныеНаЕдиницу)-Постоянные</f>
        <v/>
      </c>
      <c r="G63" s="12">
        <f>Объём*(1+0.1000)*(Цена*(1+0.0500)-ПеременныеНаЕдиницу)-Постоянные</f>
        <v/>
      </c>
      <c r="H63" s="12">
        <f>Объём*(1+0.2000)*(Цена*(1+0.0500)-ПеременныеНаЕдиницу)-Постоянные</f>
        <v/>
      </c>
    </row>
    <row r="64">
      <c r="B64" s="9" t="inlineStr">
        <is>
          <t>+10%</t>
        </is>
      </c>
      <c r="D64" s="12">
        <f>Объём*(1+-0.2000)*(Цена*(1+0.1000)-ПеременныеНаЕдиницу)-Постоянные</f>
        <v/>
      </c>
      <c r="E64" s="12">
        <f>Объём*(1+-0.1000)*(Цена*(1+0.1000)-ПеременныеНаЕдиницу)-Постоянные</f>
        <v/>
      </c>
      <c r="F64" s="12">
        <f>Объём*(1+0.0000)*(Цена*(1+0.1000)-ПеременныеНаЕдиницу)-Постоянные</f>
        <v/>
      </c>
      <c r="G64" s="12">
        <f>Объём*(1+0.1000)*(Цена*(1+0.1000)-ПеременныеНаЕдиницу)-Постоянные</f>
        <v/>
      </c>
      <c r="H64" s="12">
        <f>Объём*(1+0.2000)*(Цена*(1+0.1000)-ПеременныеНаЕдиницу)-Постоянные</f>
        <v/>
      </c>
    </row>
    <row r="66" ht="26" customHeight="1">
      <c r="B66" s="15" t="inlineStr">
        <is>
          <t>Найдите в таблице строку и столбец, где прибыль становится отрицательной, — это граница, за которой план перестаёт работать. Если она слишком близко к центру, запаса прочности нет.</t>
        </is>
      </c>
    </row>
    <row r="68">
      <c r="B68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55:G55"/>
    <mergeCell ref="B66:G66"/>
    <mergeCell ref="B46:G46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