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Выручка">'Модель'!$D$11</definedName>
    <definedName name="Ebitda">'Модель'!$D$12</definedName>
    <definedName name="Амортизация">'Модель'!$D$13</definedName>
    <definedName name="СтавкаНалога">'Модель'!$D$14</definedName>
    <definedName name="Капвложения">'Модель'!$D$15</definedName>
    <definedName name="ПриростОК">'Модель'!$D$16</definedName>
    <definedName name="ЧистыйДолг">'Модель'!$D$17</definedName>
    <definedName name="ПрибыльОтПродаж">'Модель'!$D$18</definedName>
    <definedName name="СтавкаДисконтирования">'Модель'!$D$22</definedName>
    <definedName name="ТемпРоста">'Модель'!$D$23</definedName>
    <definedName name="НалогНаПрибыль">'Модель'!$D$24</definedName>
    <definedName name="СвободныйПоток">'Модель'!$D$25</definedName>
    <definedName name="СтоимостьДоходный">'Модель'!$D$26</definedName>
    <definedName name="МультипликаторEbitda">'Модель'!$D$31</definedName>
    <definedName name="МультипликаторВыручки">'Модель'!$D$32</definedName>
    <definedName name="ВесМультEbitda">'Модель'!$D$33</definedName>
    <definedName name="ОценкаПоEbitda">'Модель'!$D$34</definedName>
    <definedName name="ОценкаПоВыручке">'Модель'!$D$35</definedName>
    <definedName name="СтоимостьСравнительный">'Модель'!$D$36</definedName>
    <definedName name="ОсновныеСредства">'Модель'!$D$40</definedName>
    <definedName name="ЗапасыРыночные">'Модель'!$D$41</definedName>
    <definedName name="ДебиторкаЧистая">'Модель'!$D$42</definedName>
    <definedName name="ПрочиеАктивы">'Модель'!$D$43</definedName>
    <definedName name="Обязательства">'Модель'!$D$44</definedName>
    <definedName name="ЧистыеАктивы">'Модель'!$D$45</definedName>
    <definedName name="СтоимостьЗатратный">'Модель'!$D$46</definedName>
    <definedName name="ВесДоходного">'Модель'!$D$51</definedName>
    <definedName name="ВесСравнительного">'Модель'!$D$52</definedName>
    <definedName name="ВесЗатратного">'Модель'!$D$53</definedName>
    <definedName name="СуммаВесов">'Модель'!$D$54</definedName>
    <definedName name="СтоимостьВзвешенная">'Модель'!$D$55</definedName>
    <definedName name="СкидкаЗаРазмер">'Модель'!$D$59</definedName>
    <definedName name="СкидкаЗаЛиквидность">'Модель'!$D$60</definedName>
    <definedName name="СтоимостьПослеСкидок">'Модель'!$D$61</definedName>
    <definedName name="ЦенаЗаДоли">'Модель'!$D$62</definedName>
    <definedName name="МаксимальнаяОценка">'Модель'!$D$67</definedName>
    <definedName name="МинимальнаяОценка">'Модель'!$D$68</definedName>
    <definedName name="РазбросОценок">'Модель'!$D$69</definedName>
    <definedName name="ОценкиСогласуются">'Модель'!$D$70</definedName>
    <definedName name="ИтоговыйМультипликатор">'Модель'!$D$71</definedName>
    <definedName name="ОкупаемостьЛет">'Модель'!$D$72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4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2" fontId="8" fillId="2" borderId="2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2" fontId="7" fillId="0" borderId="0" applyAlignment="1" pivotButton="0" quotePrefix="0" xfId="0">
      <alignment horizontal="right" vertical="center"/>
    </xf>
    <xf numFmtId="4" fontId="7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75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Оценка бизнеса тремя подходами</t>
        </is>
      </c>
    </row>
    <row r="4" ht="15" customHeight="1">
      <c r="B4" s="3" t="inlineStr">
        <is>
          <t>Доходный, сравнительный и затратный подходы со взвешиванием результата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Показатели компании за год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Выручка</t>
        </is>
      </c>
      <c r="C11" s="10" t="inlineStr">
        <is>
          <t>₽</t>
        </is>
      </c>
      <c r="D11" s="11" t="n">
        <v>420000000</v>
      </c>
    </row>
    <row r="12">
      <c r="B12" s="9" t="inlineStr">
        <is>
          <t>Нормализованная EBITDA</t>
        </is>
      </c>
      <c r="C12" s="10" t="inlineStr">
        <is>
          <t>₽</t>
        </is>
      </c>
      <c r="D12" s="11" t="n">
        <v>62000000</v>
      </c>
    </row>
    <row r="13">
      <c r="B13" s="9" t="inlineStr">
        <is>
          <t>Амортизация</t>
        </is>
      </c>
      <c r="C13" s="10" t="inlineStr">
        <is>
          <t>₽</t>
        </is>
      </c>
      <c r="D13" s="11" t="n">
        <v>14000000</v>
      </c>
    </row>
    <row r="14">
      <c r="B14" s="9" t="inlineStr">
        <is>
          <t>Ставка налога на прибыль</t>
        </is>
      </c>
      <c r="C14" s="10" t="inlineStr">
        <is>
          <t>%</t>
        </is>
      </c>
      <c r="D14" s="12" t="n">
        <v>0.25</v>
      </c>
    </row>
    <row r="15">
      <c r="B15" s="9" t="inlineStr">
        <is>
          <t>Капитальные вложения в год (поддерживающие)</t>
        </is>
      </c>
      <c r="C15" s="10" t="inlineStr">
        <is>
          <t>₽</t>
        </is>
      </c>
      <c r="D15" s="11" t="n">
        <v>11000000</v>
      </c>
    </row>
    <row r="16">
      <c r="B16" s="9" t="inlineStr">
        <is>
          <t>Прирост оборотного капитала в год</t>
        </is>
      </c>
      <c r="C16" s="10" t="inlineStr">
        <is>
          <t>₽</t>
        </is>
      </c>
      <c r="D16" s="11" t="n">
        <v>4000000</v>
      </c>
    </row>
    <row r="17">
      <c r="B17" s="9" t="inlineStr">
        <is>
          <t>Чистый долг</t>
        </is>
      </c>
      <c r="C17" s="10" t="inlineStr">
        <is>
          <t>₽</t>
        </is>
      </c>
      <c r="D17" s="11" t="n">
        <v>45000000</v>
      </c>
    </row>
    <row r="18">
      <c r="B18" s="9" t="inlineStr">
        <is>
          <t>Прибыль от продаж</t>
        </is>
      </c>
      <c r="D18" s="13">
        <f>Ebitda-Амортизация</f>
        <v/>
      </c>
    </row>
    <row r="20" ht="20" customHeight="1">
      <c r="B20" s="7" t="inlineStr">
        <is>
          <t>Подход 1. Доходный (капитализация свободного потока)</t>
        </is>
      </c>
    </row>
    <row r="21" ht="3" customHeight="1">
      <c r="B21" s="8" t="n"/>
      <c r="C21" s="8" t="n"/>
      <c r="D21" s="8" t="n"/>
      <c r="E21" s="8" t="n"/>
      <c r="F21" s="8" t="n"/>
      <c r="G21" s="8" t="n"/>
      <c r="H21" s="8" t="n"/>
      <c r="I21" s="8" t="n"/>
    </row>
    <row r="22">
      <c r="B22" s="9" t="inlineStr">
        <is>
          <t>Ставка дисконтирования</t>
        </is>
      </c>
      <c r="C22" s="10" t="inlineStr">
        <is>
          <t>%</t>
        </is>
      </c>
      <c r="D22" s="12" t="n">
        <v>0.24</v>
      </c>
    </row>
    <row r="23">
      <c r="B23" s="9" t="inlineStr">
        <is>
          <t>Долгосрочный темп роста</t>
        </is>
      </c>
      <c r="C23" s="10" t="inlineStr">
        <is>
          <t>%</t>
        </is>
      </c>
      <c r="D23" s="12" t="n">
        <v>0.04</v>
      </c>
    </row>
    <row r="24">
      <c r="B24" s="9" t="inlineStr">
        <is>
          <t>Налог на прибыль от продаж</t>
        </is>
      </c>
      <c r="D24" s="13">
        <f>MAX(0,ПрибыльОтПродаж)*СтавкаНалога</f>
        <v/>
      </c>
    </row>
    <row r="25">
      <c r="B25" s="9" t="inlineStr">
        <is>
          <t>Свободный денежный поток</t>
        </is>
      </c>
      <c r="D25" s="13">
        <f>ПрибыльОтПродаж-НалогНаПрибыль+Амортизация-Капвложения-ПриростОК</f>
        <v/>
      </c>
    </row>
    <row r="26">
      <c r="B26" s="9" t="inlineStr">
        <is>
          <t>Стоимость бизнеса доходным подходом</t>
        </is>
      </c>
      <c r="D26" s="13">
        <f>IF(СтавкаДисконтирования-ТемпРоста&lt;=0,0,СвободныйПоток*(1+ТемпРоста)/(СтавкаДисконтирования-ТемпРоста))</f>
        <v/>
      </c>
    </row>
    <row r="27" ht="26" customHeight="1">
      <c r="B27" s="14" t="inlineStr">
        <is>
          <t>Модель Гордона годится, когда бизнес стабилен и растёт умеренно. Если ставка дисконтирования близка к темпу роста, оценка улетает в бесконечность — это признак того, что допущения выбраны неверно.</t>
        </is>
      </c>
    </row>
    <row r="29" ht="20" customHeight="1">
      <c r="B29" s="7" t="inlineStr">
        <is>
          <t>Подход 2. Сравнительный (мультипликаторы)</t>
        </is>
      </c>
    </row>
    <row r="30" ht="3" customHeight="1">
      <c r="B30" s="8" t="n"/>
      <c r="C30" s="8" t="n"/>
      <c r="D30" s="8" t="n"/>
      <c r="E30" s="8" t="n"/>
      <c r="F30" s="8" t="n"/>
      <c r="G30" s="8" t="n"/>
      <c r="H30" s="8" t="n"/>
      <c r="I30" s="8" t="n"/>
    </row>
    <row r="31">
      <c r="B31" s="9" t="inlineStr">
        <is>
          <t>Мультипликатор к EBITDA</t>
        </is>
      </c>
      <c r="C31" s="10" t="inlineStr">
        <is>
          <t>×</t>
        </is>
      </c>
      <c r="D31" s="15" t="n">
        <v>5.5</v>
      </c>
    </row>
    <row r="32">
      <c r="B32" s="9" t="inlineStr">
        <is>
          <t>Мультипликатор к выручке</t>
        </is>
      </c>
      <c r="C32" s="10" t="inlineStr">
        <is>
          <t>×</t>
        </is>
      </c>
      <c r="D32" s="15" t="n">
        <v>0.8</v>
      </c>
    </row>
    <row r="33">
      <c r="B33" s="9" t="inlineStr">
        <is>
          <t>Вес мультипликатора к EBITDA</t>
        </is>
      </c>
      <c r="C33" s="10" t="inlineStr">
        <is>
          <t>%</t>
        </is>
      </c>
      <c r="D33" s="12" t="n">
        <v>0.7</v>
      </c>
    </row>
    <row r="34">
      <c r="B34" s="9" t="inlineStr">
        <is>
          <t>Оценка по EBITDA</t>
        </is>
      </c>
      <c r="D34" s="13">
        <f>Ebitda*МультипликаторEbitda</f>
        <v/>
      </c>
    </row>
    <row r="35">
      <c r="B35" s="9" t="inlineStr">
        <is>
          <t>Оценка по выручке</t>
        </is>
      </c>
      <c r="D35" s="13">
        <f>Выручка*МультипликаторВыручки</f>
        <v/>
      </c>
    </row>
    <row r="36">
      <c r="B36" s="9" t="inlineStr">
        <is>
          <t>Стоимость бизнеса сравнительным подходом</t>
        </is>
      </c>
      <c r="D36" s="13">
        <f>ОценкаПоEbitda*ВесМультEbitda+ОценкаПоВыручке*(1-ВесМультEbitda)</f>
        <v/>
      </c>
    </row>
    <row r="38" ht="20" customHeight="1">
      <c r="B38" s="7" t="inlineStr">
        <is>
          <t>Подход 3. Затратный (чистые активы)</t>
        </is>
      </c>
    </row>
    <row r="39" ht="3" customHeight="1">
      <c r="B39" s="8" t="n"/>
      <c r="C39" s="8" t="n"/>
      <c r="D39" s="8" t="n"/>
      <c r="E39" s="8" t="n"/>
      <c r="F39" s="8" t="n"/>
      <c r="G39" s="8" t="n"/>
      <c r="H39" s="8" t="n"/>
      <c r="I39" s="8" t="n"/>
    </row>
    <row r="40">
      <c r="B40" s="9" t="inlineStr">
        <is>
          <t>Основные средства по рыночной стоимости</t>
        </is>
      </c>
      <c r="C40" s="10" t="inlineStr">
        <is>
          <t>₽</t>
        </is>
      </c>
      <c r="D40" s="11" t="n">
        <v>148000000</v>
      </c>
    </row>
    <row r="41">
      <c r="B41" s="9" t="inlineStr">
        <is>
          <t>Запасы (ликвидные, по рыночной оценке)</t>
        </is>
      </c>
      <c r="C41" s="10" t="inlineStr">
        <is>
          <t>₽</t>
        </is>
      </c>
      <c r="D41" s="11" t="n">
        <v>52000000</v>
      </c>
    </row>
    <row r="42">
      <c r="B42" s="9" t="inlineStr">
        <is>
          <t>Дебиторка за вычетом безнадёжной</t>
        </is>
      </c>
      <c r="C42" s="10" t="inlineStr">
        <is>
          <t>₽</t>
        </is>
      </c>
      <c r="D42" s="11" t="n">
        <v>58000000</v>
      </c>
    </row>
    <row r="43">
      <c r="B43" s="9" t="inlineStr">
        <is>
          <t>Деньги и прочие активы</t>
        </is>
      </c>
      <c r="C43" s="10" t="inlineStr">
        <is>
          <t>₽</t>
        </is>
      </c>
      <c r="D43" s="11" t="n">
        <v>21000000</v>
      </c>
    </row>
    <row r="44">
      <c r="B44" s="9" t="inlineStr">
        <is>
          <t>Все обязательства</t>
        </is>
      </c>
      <c r="C44" s="10" t="inlineStr">
        <is>
          <t>₽</t>
        </is>
      </c>
      <c r="D44" s="11" t="n">
        <v>132000000</v>
      </c>
    </row>
    <row r="45">
      <c r="B45" s="9" t="inlineStr">
        <is>
          <t>Чистые активы по рынку</t>
        </is>
      </c>
      <c r="D45" s="13">
        <f>ОсновныеСредства+ЗапасыРыночные+ДебиторкаЧистая+ПрочиеАктивы-Обязательства</f>
        <v/>
      </c>
    </row>
    <row r="46">
      <c r="B46" s="9" t="inlineStr">
        <is>
          <t>Стоимость бизнеса затратным подходом (с учётом долга)</t>
        </is>
      </c>
      <c r="D46" s="13">
        <f>ЧистыеАктивы+ЧистыйДолг</f>
        <v/>
      </c>
    </row>
    <row r="47" ht="26" customHeight="1">
      <c r="B47" s="14" t="inlineStr">
        <is>
          <t>Затратный подход даёт нижнюю границу: столько можно выручить, распродав имущество и рассчитавшись по долгам. Если доходный подход даёт меньше затратного, бизнес разумнее закрыть, чем продолжать.</t>
        </is>
      </c>
    </row>
    <row r="49" ht="20" customHeight="1">
      <c r="B49" s="7" t="inlineStr">
        <is>
          <t>Согласование</t>
        </is>
      </c>
    </row>
    <row r="50" ht="3" customHeight="1">
      <c r="B50" s="8" t="n"/>
      <c r="C50" s="8" t="n"/>
      <c r="D50" s="8" t="n"/>
      <c r="E50" s="8" t="n"/>
      <c r="F50" s="8" t="n"/>
      <c r="G50" s="8" t="n"/>
      <c r="H50" s="8" t="n"/>
      <c r="I50" s="8" t="n"/>
    </row>
    <row r="51">
      <c r="B51" s="9" t="inlineStr">
        <is>
          <t>Вес доходного подхода</t>
        </is>
      </c>
      <c r="C51" s="10" t="inlineStr">
        <is>
          <t>%</t>
        </is>
      </c>
      <c r="D51" s="12" t="n">
        <v>0.5</v>
      </c>
    </row>
    <row r="52">
      <c r="B52" s="9" t="inlineStr">
        <is>
          <t>Вес сравнительного подхода</t>
        </is>
      </c>
      <c r="C52" s="10" t="inlineStr">
        <is>
          <t>%</t>
        </is>
      </c>
      <c r="D52" s="12" t="n">
        <v>0.35</v>
      </c>
    </row>
    <row r="53">
      <c r="B53" s="9" t="inlineStr">
        <is>
          <t>Вес затратного подхода</t>
        </is>
      </c>
      <c r="C53" s="10" t="inlineStr">
        <is>
          <t>%</t>
        </is>
      </c>
      <c r="D53" s="12" t="n">
        <v>0.15</v>
      </c>
    </row>
    <row r="54">
      <c r="B54" s="9" t="inlineStr">
        <is>
          <t>Сумма весов</t>
        </is>
      </c>
      <c r="D54" s="16">
        <f>ВесДоходного+ВесСравнительного+ВесЗатратного</f>
        <v/>
      </c>
    </row>
    <row r="55">
      <c r="B55" s="9" t="inlineStr">
        <is>
          <t>Взвешенная стоимость бизнеса</t>
        </is>
      </c>
      <c r="D55" s="13">
        <f>СтоимостьДоходный*ВесДоходного+СтоимостьСравнительный*ВесСравнительного+СтоимостьЗатратный*ВесЗатратного</f>
        <v/>
      </c>
    </row>
    <row r="57" ht="20" customHeight="1">
      <c r="B57" s="7" t="inlineStr">
        <is>
          <t>Скидки</t>
        </is>
      </c>
    </row>
    <row r="58" ht="3" customHeight="1">
      <c r="B58" s="8" t="n"/>
      <c r="C58" s="8" t="n"/>
      <c r="D58" s="8" t="n"/>
      <c r="E58" s="8" t="n"/>
      <c r="F58" s="8" t="n"/>
      <c r="G58" s="8" t="n"/>
      <c r="H58" s="8" t="n"/>
      <c r="I58" s="8" t="n"/>
    </row>
    <row r="59">
      <c r="B59" s="9" t="inlineStr">
        <is>
          <t>Скидка за размер компании</t>
        </is>
      </c>
      <c r="C59" s="10" t="inlineStr">
        <is>
          <t>%</t>
        </is>
      </c>
      <c r="D59" s="12" t="n">
        <v>0.1</v>
      </c>
    </row>
    <row r="60">
      <c r="B60" s="9" t="inlineStr">
        <is>
          <t>Скидка за низкую ликвидность доли</t>
        </is>
      </c>
      <c r="C60" s="10" t="inlineStr">
        <is>
          <t>%</t>
        </is>
      </c>
      <c r="D60" s="12" t="n">
        <v>0.15</v>
      </c>
    </row>
    <row r="61">
      <c r="B61" s="9" t="inlineStr">
        <is>
          <t>Стоимость после скидок</t>
        </is>
      </c>
      <c r="D61" s="13">
        <f>СтоимостьВзвешенная*(1-СкидкаЗаРазмер)*(1-СкидкаЗаЛиквидность)</f>
        <v/>
      </c>
    </row>
    <row r="62">
      <c r="B62" s="9" t="inlineStr">
        <is>
          <t>Цена за сто процентов долей</t>
        </is>
      </c>
      <c r="D62" s="13">
        <f>СтоимостьПослеСкидок-ЧистыйДолг</f>
        <v/>
      </c>
    </row>
    <row r="63" ht="26" customHeight="1">
      <c r="B63" s="14" t="inlineStr">
        <is>
          <t>Скидки применяются к стоимости бизнеса, а долг вычитается после них: обязательства не становятся меньше оттого, что доля неликвидна.</t>
        </is>
      </c>
    </row>
    <row r="65" ht="20" customHeight="1">
      <c r="B65" s="7" t="inlineStr">
        <is>
          <t>Проверка согласованности</t>
        </is>
      </c>
    </row>
    <row r="66" ht="3" customHeight="1">
      <c r="B66" s="8" t="n"/>
      <c r="C66" s="8" t="n"/>
      <c r="D66" s="8" t="n"/>
      <c r="E66" s="8" t="n"/>
      <c r="F66" s="8" t="n"/>
      <c r="G66" s="8" t="n"/>
      <c r="H66" s="8" t="n"/>
      <c r="I66" s="8" t="n"/>
    </row>
    <row r="67">
      <c r="B67" s="9" t="inlineStr">
        <is>
          <t>Наибольшая из трёх оценок</t>
        </is>
      </c>
      <c r="D67" s="13">
        <f>MAX(СтоимостьДоходный,СтоимостьСравнительный,СтоимостьЗатратный)</f>
        <v/>
      </c>
    </row>
    <row r="68">
      <c r="B68" s="9" t="inlineStr">
        <is>
          <t>Наименьшая из трёх оценок</t>
        </is>
      </c>
      <c r="D68" s="13">
        <f>MIN(СтоимостьДоходный,СтоимостьСравнительный,СтоимостьЗатратный)</f>
        <v/>
      </c>
    </row>
    <row r="69">
      <c r="B69" s="9" t="inlineStr">
        <is>
          <t>Разброс оценок</t>
        </is>
      </c>
      <c r="D69" s="16">
        <f>IF(МинимальнаяОценка=0,0,МаксимальнаяОценка/МинимальнаяОценка-1)</f>
        <v/>
      </c>
    </row>
    <row r="70">
      <c r="B70" s="9" t="inlineStr">
        <is>
          <t>Оценки согласуются (разброс менее 50 процентов)</t>
        </is>
      </c>
      <c r="D70" s="13">
        <f>IF(РазбросОценок&lt;0.5,1,0)</f>
        <v/>
      </c>
    </row>
    <row r="71">
      <c r="B71" s="9" t="inlineStr">
        <is>
          <t>Подразумеваемый мультипликатор итоговой цены</t>
        </is>
      </c>
      <c r="D71" s="17">
        <f>IF(Ebitda=0,0,СтоимостьПослеСкидок/Ebitda)</f>
        <v/>
      </c>
    </row>
    <row r="72">
      <c r="B72" s="9" t="inlineStr">
        <is>
          <t>Срок окупаемости вложений покупателя, лет</t>
        </is>
      </c>
      <c r="D72" s="18">
        <f>IF(СвободныйПоток&lt;=0,99,ЦенаЗаДоли/СвободныйПоток)</f>
        <v/>
      </c>
    </row>
    <row r="73" ht="26" customHeight="1">
      <c r="B73" s="14" t="inlineStr">
        <is>
          <t>Разброс больше половины означает, что подходы говорят о разном: например, доходный видит слабый поток, а затратный — дорогое имущество. Тогда честнее не усреднять, а объяснить расхождение и выбрать один.</t>
        </is>
      </c>
    </row>
    <row r="75">
      <c r="B75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4">
    <mergeCell ref="B73:I73"/>
    <mergeCell ref="B27:I27"/>
    <mergeCell ref="B47:I47"/>
    <mergeCell ref="B63:I63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2026-09-09T14:08:46Z</dcterms:created>
  <dcterms:modified xmlns:dcterms="http://purl.org/dc/terms/" xmlns:xsi="http://www.w3.org/2001/XMLSchema-instance" xsi:type="dcterms:W3CDTF">2026-09-09T14:08:46Z</dcterms:modified>
</cp:coreProperties>
</file>