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умма">'Модель'!$D$11</definedName>
    <definedName name="НоминальнаяСтавка">'Модель'!$D$12</definedName>
    <definedName name="Налог">'Модель'!$D$13</definedName>
    <definedName name="Инфляция">'Модель'!$D$14</definedName>
    <definedName name="СрокЛет">'Модель'!$D$15</definedName>
    <definedName name="СтавкаПослеНалога">'Модель'!$D$19</definedName>
    <definedName name="СуммаНоминально">'Модель'!$D$20</definedName>
    <definedName name="ДоходНоминальный">'Модель'!$D$21</definedName>
    <definedName name="РеальнаяСтавка">'Модель'!$D$25</definedName>
    <definedName name="РеальнаяГрубо">'Модель'!$D$26</definedName>
    <definedName name="ОшибкаГрубого">'Модель'!$D$27</definedName>
    <definedName name="СуммаРеально">'Модель'!$D$28</definedName>
    <definedName name="ДоходРеальный">'Модель'!$D$29</definedName>
    <definedName name="СъеденоДохода">'Модель'!$D$30</definedName>
    <definedName name="СтавкаБезубыточности">'Модель'!$D$35</definedName>
    <definedName name="ЗапасСтавки">'Модель'!$D$36</definedName>
    <definedName name="СохраняетСтоимость">'Модель'!$D$37</definedName>
    <definedName name="СуммаБезВложения">'Модель'!$D$41</definedName>
    <definedName name="ПотеряБездействия">'Модель'!$D$42</definedName>
    <definedName name="ЦенаЧерезСрок">'Модель'!$D$43</definedName>
    <definedName name="ПодорожаниеРаз">'Модель'!$D$44</definedName>
    <definedName name="ТекущаяВеличина">'Модель'!$D$48</definedName>
    <definedName name="ФактическаяИндексация">'Модель'!$D$49</definedName>
    <definedName name="ВеличинаЧерезСрок">'Модель'!$D$50</definedName>
    <definedName name="НужноДляСохранения">'Модель'!$D$51</definedName>
    <definedName name="ОтставаниеОтИнфляции">'Модель'!$D$52</definedName>
    <definedName name="РеальноеИзменение">'Модель'!$D$53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10" fontId="7" fillId="0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Инфляция и реальная доходность</t>
        </is>
      </c>
    </row>
    <row r="4" ht="15" customHeight="1">
      <c r="B4" s="3" t="inlineStr">
        <is>
          <t>Реальная доходность после налога и инфляции, покупательная способность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Исходные данные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Сумма вложения</t>
        </is>
      </c>
      <c r="C11" s="10" t="inlineStr">
        <is>
          <t>₽</t>
        </is>
      </c>
      <c r="D11" s="11" t="n">
        <v>3000000</v>
      </c>
    </row>
    <row r="12">
      <c r="B12" s="9" t="inlineStr">
        <is>
          <t>Номинальная ставка годовых</t>
        </is>
      </c>
      <c r="C12" s="10" t="inlineStr">
        <is>
          <t>%</t>
        </is>
      </c>
      <c r="D12" s="12" t="n">
        <v>0.16</v>
      </c>
    </row>
    <row r="13">
      <c r="B13" s="9" t="inlineStr">
        <is>
          <t>Налог на доход</t>
        </is>
      </c>
      <c r="C13" s="10" t="inlineStr">
        <is>
          <t>%</t>
        </is>
      </c>
      <c r="D13" s="12" t="n">
        <v>0.13</v>
      </c>
    </row>
    <row r="14">
      <c r="B14" s="9" t="inlineStr">
        <is>
          <t>Ожидаемая инфляция в год</t>
        </is>
      </c>
      <c r="C14" s="10" t="inlineStr">
        <is>
          <t>%</t>
        </is>
      </c>
      <c r="D14" s="12" t="n">
        <v>0.08</v>
      </c>
    </row>
    <row r="15">
      <c r="B15" s="9" t="inlineStr">
        <is>
          <t>Срок, лет</t>
        </is>
      </c>
      <c r="C15" s="10" t="inlineStr">
        <is>
          <t>лет</t>
        </is>
      </c>
      <c r="D15" s="11" t="n">
        <v>5</v>
      </c>
    </row>
    <row r="17" ht="20" customHeight="1">
      <c r="B17" s="7" t="inlineStr">
        <is>
          <t>Доходность после налога</t>
        </is>
      </c>
    </row>
    <row r="18" ht="3" customHeight="1"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B19" s="9" t="inlineStr">
        <is>
          <t>Ставка после налога</t>
        </is>
      </c>
      <c r="D19" s="13">
        <f>НоминальнаяСтавка*(1-Налог)</f>
        <v/>
      </c>
    </row>
    <row r="20">
      <c r="B20" s="9" t="inlineStr">
        <is>
          <t>Сумма через срок (номинально)</t>
        </is>
      </c>
      <c r="D20" s="14">
        <f>Сумма*(1+СтавкаПослеНалога)^СрокЛет</f>
        <v/>
      </c>
    </row>
    <row r="21">
      <c r="B21" s="9" t="inlineStr">
        <is>
          <t>Доход номинальный</t>
        </is>
      </c>
      <c r="D21" s="14">
        <f>СуммаНоминально-Сумма</f>
        <v/>
      </c>
    </row>
    <row r="23" ht="20" customHeight="1">
      <c r="B23" s="7" t="inlineStr">
        <is>
          <t>Реальная доходность</t>
        </is>
      </c>
    </row>
    <row r="24" ht="3" customHeight="1">
      <c r="B24" s="8" t="n"/>
      <c r="C24" s="8" t="n"/>
      <c r="D24" s="8" t="n"/>
      <c r="E24" s="8" t="n"/>
      <c r="F24" s="8" t="n"/>
      <c r="G24" s="8" t="n"/>
      <c r="H24" s="8" t="n"/>
      <c r="I24" s="8" t="n"/>
    </row>
    <row r="25">
      <c r="B25" s="9" t="inlineStr">
        <is>
          <t>Реальная ставка (точная формула)</t>
        </is>
      </c>
      <c r="D25" s="13">
        <f>(1+СтавкаПослеНалога)/(1+Инфляция)-1</f>
        <v/>
      </c>
    </row>
    <row r="26">
      <c r="B26" s="9" t="inlineStr">
        <is>
          <t>Реальная ставка (грубое вычитание)</t>
        </is>
      </c>
      <c r="D26" s="13">
        <f>СтавкаПослеНалога-Инфляция</f>
        <v/>
      </c>
    </row>
    <row r="27">
      <c r="B27" s="9" t="inlineStr">
        <is>
          <t>Ошибка грубого способа</t>
        </is>
      </c>
      <c r="D27" s="13">
        <f>РеальнаяГрубо-РеальнаяСтавка</f>
        <v/>
      </c>
    </row>
    <row r="28">
      <c r="B28" s="9" t="inlineStr">
        <is>
          <t>Сумма через срок в сегодняшних деньгах</t>
        </is>
      </c>
      <c r="D28" s="14">
        <f>Сумма*(1+РеальнаяСтавка)^СрокЛет</f>
        <v/>
      </c>
    </row>
    <row r="29">
      <c r="B29" s="9" t="inlineStr">
        <is>
          <t>Реальный доход</t>
        </is>
      </c>
      <c r="D29" s="14">
        <f>СуммаРеально-Сумма</f>
        <v/>
      </c>
    </row>
    <row r="30">
      <c r="B30" s="9" t="inlineStr">
        <is>
          <t>Какая часть номинального дохода съедена</t>
        </is>
      </c>
      <c r="D30" s="15">
        <f>IF(ДоходНоминальный=0,0,1-ДоходРеальный/ДоходНоминальный)</f>
        <v/>
      </c>
    </row>
    <row r="31" ht="26" customHeight="1">
      <c r="B31" s="16" t="inlineStr">
        <is>
          <t>Грубое вычитание завышает результат тем сильнее, чем выше ставки. При инфляции 8 % и ставке после налога 14 % разница составляет около половины процентного пункта в год — за пять лет это заметная сумма.</t>
        </is>
      </c>
    </row>
    <row r="33" ht="20" customHeight="1">
      <c r="B33" s="7" t="inlineStr">
        <is>
          <t>Ставка безубыточности</t>
        </is>
      </c>
    </row>
    <row r="34" ht="3" customHeight="1">
      <c r="B34" s="8" t="n"/>
      <c r="C34" s="8" t="n"/>
      <c r="D34" s="8" t="n"/>
      <c r="E34" s="8" t="n"/>
      <c r="F34" s="8" t="n"/>
      <c r="G34" s="8" t="n"/>
      <c r="H34" s="8" t="n"/>
      <c r="I34" s="8" t="n"/>
    </row>
    <row r="35">
      <c r="B35" s="9" t="inlineStr">
        <is>
          <t>Какая ставка нужна, чтобы не потерять после налога</t>
        </is>
      </c>
      <c r="D35" s="13">
        <f>Инфляция/(1-Налог)</f>
        <v/>
      </c>
    </row>
    <row r="36">
      <c r="B36" s="9" t="inlineStr">
        <is>
          <t>Запас текущей ставки над безубыточной</t>
        </is>
      </c>
      <c r="D36" s="13">
        <f>НоминальнаяСтавка-СтавкаБезубыточности</f>
        <v/>
      </c>
    </row>
    <row r="37">
      <c r="B37" s="9" t="inlineStr">
        <is>
          <t>Сохраняет ли вложение покупательную способность</t>
        </is>
      </c>
      <c r="D37" s="14">
        <f>IF(РеальнаяСтавка&gt;=0,1,0)</f>
        <v/>
      </c>
    </row>
    <row r="39" ht="20" customHeight="1">
      <c r="B39" s="7" t="inlineStr">
        <is>
          <t>Покупательная способность</t>
        </is>
      </c>
    </row>
    <row r="40" ht="3" customHeight="1"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B41" s="9" t="inlineStr">
        <is>
          <t>Во что превратится сегодняшняя сумма без вложения</t>
        </is>
      </c>
      <c r="D41" s="14">
        <f>Сумма/(1+Инфляция)^СрокЛет</f>
        <v/>
      </c>
    </row>
    <row r="42">
      <c r="B42" s="9" t="inlineStr">
        <is>
          <t>Потеря от бездействия</t>
        </is>
      </c>
      <c r="D42" s="14">
        <f>Сумма-СуммаБезВложения</f>
        <v/>
      </c>
    </row>
    <row r="43">
      <c r="B43" s="9" t="inlineStr">
        <is>
          <t>Что сегодня стоит 1000 рублей — через срок</t>
        </is>
      </c>
      <c r="D43" s="14">
        <f>1000*(1+Инфляция)^СрокЛет</f>
        <v/>
      </c>
    </row>
    <row r="44">
      <c r="B44" s="9" t="inlineStr">
        <is>
          <t>Во сколько раз подорожает жизнь</t>
        </is>
      </c>
      <c r="D44" s="17">
        <f>(1+Инфляция)^СрокЛет</f>
        <v/>
      </c>
    </row>
    <row r="46" ht="20" customHeight="1">
      <c r="B46" s="7" t="inlineStr">
        <is>
          <t>Индексация зарплат и цен</t>
        </is>
      </c>
    </row>
    <row r="47" ht="3" customHeight="1">
      <c r="B47" s="8" t="n"/>
      <c r="C47" s="8" t="n"/>
      <c r="D47" s="8" t="n"/>
      <c r="E47" s="8" t="n"/>
      <c r="F47" s="8" t="n"/>
      <c r="G47" s="8" t="n"/>
      <c r="H47" s="8" t="n"/>
      <c r="I47" s="8" t="n"/>
    </row>
    <row r="48">
      <c r="B48" s="9" t="inlineStr">
        <is>
          <t>Текущая зарплата или цена</t>
        </is>
      </c>
      <c r="C48" s="10" t="inlineStr">
        <is>
          <t>₽</t>
        </is>
      </c>
      <c r="D48" s="11" t="n">
        <v>100000</v>
      </c>
    </row>
    <row r="49">
      <c r="B49" s="9" t="inlineStr">
        <is>
          <t>Фактическая индексация в год</t>
        </is>
      </c>
      <c r="C49" s="10" t="inlineStr">
        <is>
          <t>%</t>
        </is>
      </c>
      <c r="D49" s="12" t="n">
        <v>0.05</v>
      </c>
    </row>
    <row r="50">
      <c r="B50" s="9" t="inlineStr">
        <is>
          <t>Величина через срок при этой индексации</t>
        </is>
      </c>
      <c r="D50" s="14">
        <f>ТекущаяВеличина*(1+ФактическаяИндексация)^СрокЛет</f>
        <v/>
      </c>
    </row>
    <row r="51">
      <c r="B51" s="9" t="inlineStr">
        <is>
          <t>Сколько нужно, чтобы сохранить покупательную способность</t>
        </is>
      </c>
      <c r="D51" s="14">
        <f>ТекущаяВеличина*(1+Инфляция)^СрокЛет</f>
        <v/>
      </c>
    </row>
    <row r="52">
      <c r="B52" s="9" t="inlineStr">
        <is>
          <t>Отставание от инфляции</t>
        </is>
      </c>
      <c r="D52" s="14">
        <f>НужноДляСохранения-ВеличинаЧерезСрок</f>
        <v/>
      </c>
    </row>
    <row r="53">
      <c r="B53" s="9" t="inlineStr">
        <is>
          <t>Реальное изменение за срок</t>
        </is>
      </c>
      <c r="D53" s="15">
        <f>IF(НужноДляСохранения=0,0,ВеличинаЧерезСрок/НужноДляСохранения-1)</f>
        <v/>
      </c>
    </row>
    <row r="54" ht="26" customHeight="1">
      <c r="B54" s="16" t="inlineStr">
        <is>
          <t>Индексация ниже инфляции — это не сохранение зарплаты, а её плавное снижение. Разница накапливается незаметно: три года по три процента отставания дают почти десятую часть дохода.</t>
        </is>
      </c>
    </row>
    <row r="56">
      <c r="B5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54:I54"/>
    <mergeCell ref="B31:I31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