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Выручка">'Модель'!$D$11</definedName>
    <definedName name="Маржинальность">'Модель'!$D$12</definedName>
    <definedName name="ПланВыручки">'Модель'!$D$13</definedName>
    <definedName name="ДоляОплаченной">'Модель'!$D$14</definedName>
    <definedName name="Маржа">'Модель'!$D$15</definedName>
    <definedName name="ВыполнениеПлана">'Модель'!$D$16</definedName>
    <definedName name="ОплаченнаяВыручка">'Модель'!$D$17</definedName>
    <definedName name="СтавкаОтВыручки">'Модель'!$D$21</definedName>
    <definedName name="Выплата1">'Модель'!$D$22</definedName>
    <definedName name="ДоляВМарже1">'Модель'!$D$23</definedName>
    <definedName name="СтавкаОтМаржи">'Модель'!$D$27</definedName>
    <definedName name="Выплата2">'Модель'!$D$28</definedName>
    <definedName name="ДоляВМарже2">'Модель'!$D$29</definedName>
    <definedName name="Оклад">'Модель'!$D$33</definedName>
    <definedName name="ЦелевойБонус">'Модель'!$D$34</definedName>
    <definedName name="ПорогБонуса">'Модель'!$D$35</definedName>
    <definedName name="ОграничительБонуса">'Модель'!$D$36</definedName>
    <definedName name="КоэффициентБонуса">'Модель'!$D$37</definedName>
    <definedName name="Выплата3">'Модель'!$D$38</definedName>
    <definedName name="ДоляВМарже3">'Модель'!$D$39</definedName>
    <definedName name="СтавкаОплаченной">'Модель'!$D$43</definedName>
    <definedName name="МаржаОплаченная">'Модель'!$D$44</definedName>
    <definedName name="Выплата4">'Модель'!$D$45</definedName>
    <definedName name="ДоляВМарже4">'Модель'!$D$46</definedName>
    <definedName name="СамаяДорогая">'Модель'!$D$51</definedName>
    <definedName name="СамаяДешёвая">'Модель'!$D$52</definedName>
    <definedName name="РазбросВыплат">'Модель'!$D$53</definedName>
    <definedName name="Прибыль1">'Модель'!$D$54</definedName>
    <definedName name="Прибыль2">'Модель'!$D$55</definedName>
    <definedName name="Прибыль3">'Модель'!$D$56</definedName>
    <definedName name="Прибыль4">'Модель'!$D$57</definedName>
    <definedName name="Скидка">'Модель'!$D$61</definedName>
    <definedName name="ВыручкаСоСкидкой">'Модель'!$D$62</definedName>
    <definedName name="МаржинальностьПосле">'Модель'!$D$63</definedName>
    <definedName name="МаржаПосле">'Модель'!$D$64</definedName>
    <definedName name="Выплата1Скидка">'Модель'!$D$65</definedName>
    <definedName name="Выплата2Скидка">'Модель'!$D$66</definedName>
    <definedName name="ПотеряМенеджера1">'Модель'!$D$67</definedName>
    <definedName name="ПотеряМенеджера2">'Модель'!$D$68</definedName>
    <definedName name="ПотеряКомпании">'Модель'!$D$69</definedName>
    <definedName name="ЧувствуетСхема1">'Модель'!$D$70</definedName>
    <definedName name="ЧувствуетСхема2">'Модель'!$D$71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4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2" fontId="8" fillId="2" borderId="2" applyAlignment="1" pivotButton="0" quotePrefix="0" xfId="0">
      <alignment horizontal="right" vertical="center"/>
    </xf>
    <xf numFmtId="2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74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Схемы мотивации продавцов</t>
        </is>
      </c>
    </row>
    <row r="4" ht="15" customHeight="1">
      <c r="B4" s="3" t="inlineStr">
        <is>
          <t>Выплата по четырём схемам вознаграждения на одних и тех же сделках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Результат менеджера за месяц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Выручка менеджера</t>
        </is>
      </c>
      <c r="C11" s="10" t="inlineStr">
        <is>
          <t>₽</t>
        </is>
      </c>
      <c r="D11" s="11" t="n">
        <v>4200000</v>
      </c>
    </row>
    <row r="12">
      <c r="B12" s="9" t="inlineStr">
        <is>
          <t>Маржинальность продаж</t>
        </is>
      </c>
      <c r="C12" s="10" t="inlineStr">
        <is>
          <t>%</t>
        </is>
      </c>
      <c r="D12" s="12" t="n">
        <v>0.28</v>
      </c>
    </row>
    <row r="13">
      <c r="B13" s="9" t="inlineStr">
        <is>
          <t>План по выручке</t>
        </is>
      </c>
      <c r="C13" s="10" t="inlineStr">
        <is>
          <t>₽</t>
        </is>
      </c>
      <c r="D13" s="11" t="n">
        <v>4000000</v>
      </c>
    </row>
    <row r="14">
      <c r="B14" s="9" t="inlineStr">
        <is>
          <t>Доля выручки, оплаченной в срок</t>
        </is>
      </c>
      <c r="C14" s="10" t="inlineStr">
        <is>
          <t>%</t>
        </is>
      </c>
      <c r="D14" s="12" t="n">
        <v>0.8</v>
      </c>
    </row>
    <row r="15">
      <c r="B15" s="9" t="inlineStr">
        <is>
          <t>Маржинальная прибыль</t>
        </is>
      </c>
      <c r="D15" s="13">
        <f>Выручка*Маржинальность</f>
        <v/>
      </c>
    </row>
    <row r="16">
      <c r="B16" s="9" t="inlineStr">
        <is>
          <t>Выполнение плана</t>
        </is>
      </c>
      <c r="D16" s="14">
        <f>IF(ПланВыручки=0,0,Выручка/ПланВыручки)</f>
        <v/>
      </c>
    </row>
    <row r="17">
      <c r="B17" s="9" t="inlineStr">
        <is>
          <t>Оплаченная выручка</t>
        </is>
      </c>
      <c r="D17" s="13">
        <f>Выручка*ДоляОплаченной</f>
        <v/>
      </c>
    </row>
    <row r="19" ht="20" customHeight="1">
      <c r="B19" s="7" t="inlineStr">
        <is>
          <t>Схема 1. Процент от выручки</t>
        </is>
      </c>
    </row>
    <row r="20" ht="3" customHeight="1">
      <c r="B20" s="8" t="n"/>
      <c r="C20" s="8" t="n"/>
      <c r="D20" s="8" t="n"/>
      <c r="E20" s="8" t="n"/>
      <c r="F20" s="8" t="n"/>
      <c r="G20" s="8" t="n"/>
      <c r="H20" s="8" t="n"/>
      <c r="I20" s="8" t="n"/>
    </row>
    <row r="21">
      <c r="B21" s="9" t="inlineStr">
        <is>
          <t>Ставка процента от выручки</t>
        </is>
      </c>
      <c r="C21" s="10" t="inlineStr">
        <is>
          <t>%</t>
        </is>
      </c>
      <c r="D21" s="12" t="n">
        <v>0.05</v>
      </c>
    </row>
    <row r="22">
      <c r="B22" s="9" t="inlineStr">
        <is>
          <t>Выплата</t>
        </is>
      </c>
      <c r="D22" s="13">
        <f>Выручка*СтавкаОтВыручки</f>
        <v/>
      </c>
    </row>
    <row r="23">
      <c r="B23" s="9" t="inlineStr">
        <is>
          <t>Доля выплаты в марже</t>
        </is>
      </c>
      <c r="D23" s="14">
        <f>IF(Маржа=0,0,Выплата1/Маржа)</f>
        <v/>
      </c>
    </row>
    <row r="25" ht="20" customHeight="1">
      <c r="B25" s="7" t="inlineStr">
        <is>
          <t>Схема 2. Процент от маржинальной прибыли</t>
        </is>
      </c>
    </row>
    <row r="26" ht="3" customHeight="1">
      <c r="B26" s="8" t="n"/>
      <c r="C26" s="8" t="n"/>
      <c r="D26" s="8" t="n"/>
      <c r="E26" s="8" t="n"/>
      <c r="F26" s="8" t="n"/>
      <c r="G26" s="8" t="n"/>
      <c r="H26" s="8" t="n"/>
      <c r="I26" s="8" t="n"/>
    </row>
    <row r="27">
      <c r="B27" s="9" t="inlineStr">
        <is>
          <t>Ставка процента от маржи</t>
        </is>
      </c>
      <c r="C27" s="10" t="inlineStr">
        <is>
          <t>%</t>
        </is>
      </c>
      <c r="D27" s="12" t="n">
        <v>0.18</v>
      </c>
    </row>
    <row r="28">
      <c r="B28" s="9" t="inlineStr">
        <is>
          <t>Выплата</t>
        </is>
      </c>
      <c r="D28" s="13">
        <f>Маржа*СтавкаОтМаржи</f>
        <v/>
      </c>
    </row>
    <row r="29">
      <c r="B29" s="9" t="inlineStr">
        <is>
          <t>Доля выплаты в марже</t>
        </is>
      </c>
      <c r="D29" s="14">
        <f>IF(Маржа=0,0,Выплата2/Маржа)</f>
        <v/>
      </c>
    </row>
    <row r="31" ht="20" customHeight="1">
      <c r="B31" s="7" t="inlineStr">
        <is>
          <t>Схема 3. Оклад и бонус за выполнение плана</t>
        </is>
      </c>
    </row>
    <row r="32" ht="3" customHeight="1">
      <c r="B32" s="8" t="n"/>
      <c r="C32" s="8" t="n"/>
      <c r="D32" s="8" t="n"/>
      <c r="E32" s="8" t="n"/>
      <c r="F32" s="8" t="n"/>
      <c r="G32" s="8" t="n"/>
      <c r="H32" s="8" t="n"/>
      <c r="I32" s="8" t="n"/>
    </row>
    <row r="33">
      <c r="B33" s="9" t="inlineStr">
        <is>
          <t>Оклад</t>
        </is>
      </c>
      <c r="C33" s="10" t="inlineStr">
        <is>
          <t>₽</t>
        </is>
      </c>
      <c r="D33" s="11" t="n">
        <v>70000</v>
      </c>
    </row>
    <row r="34">
      <c r="B34" s="9" t="inlineStr">
        <is>
          <t>Целевой бонус при выполнении плана</t>
        </is>
      </c>
      <c r="C34" s="10" t="inlineStr">
        <is>
          <t>₽</t>
        </is>
      </c>
      <c r="D34" s="11" t="n">
        <v>90000</v>
      </c>
    </row>
    <row r="35">
      <c r="B35" s="9" t="inlineStr">
        <is>
          <t>Порог выплаты бонуса</t>
        </is>
      </c>
      <c r="C35" s="10" t="inlineStr">
        <is>
          <t>%</t>
        </is>
      </c>
      <c r="D35" s="12" t="n">
        <v>0.8</v>
      </c>
    </row>
    <row r="36">
      <c r="B36" s="9" t="inlineStr">
        <is>
          <t>Ограничитель бонуса</t>
        </is>
      </c>
      <c r="C36" s="10" t="inlineStr">
        <is>
          <t>×</t>
        </is>
      </c>
      <c r="D36" s="15" t="n">
        <v>1.5</v>
      </c>
    </row>
    <row r="37">
      <c r="B37" s="9" t="inlineStr">
        <is>
          <t>Коэффициент бонуса</t>
        </is>
      </c>
      <c r="D37" s="16">
        <f>IF(ВыполнениеПлана&lt;ПорогБонуса,0,MIN(ВыполнениеПлана,ОграничительБонуса))</f>
        <v/>
      </c>
    </row>
    <row r="38">
      <c r="B38" s="9" t="inlineStr">
        <is>
          <t>Выплата</t>
        </is>
      </c>
      <c r="D38" s="13">
        <f>Оклад+ЦелевойБонус*КоэффициентБонуса</f>
        <v/>
      </c>
    </row>
    <row r="39">
      <c r="B39" s="9" t="inlineStr">
        <is>
          <t>Доля выплаты в марже</t>
        </is>
      </c>
      <c r="D39" s="14">
        <f>IF(Маржа=0,0,Выплата3/Маржа)</f>
        <v/>
      </c>
    </row>
    <row r="41" ht="20" customHeight="1">
      <c r="B41" s="7" t="inlineStr">
        <is>
          <t>Схема 4. Процент от маржи по оплаченным сделкам</t>
        </is>
      </c>
    </row>
    <row r="42" ht="3" customHeight="1">
      <c r="B42" s="8" t="n"/>
      <c r="C42" s="8" t="n"/>
      <c r="D42" s="8" t="n"/>
      <c r="E42" s="8" t="n"/>
      <c r="F42" s="8" t="n"/>
      <c r="G42" s="8" t="n"/>
      <c r="H42" s="8" t="n"/>
      <c r="I42" s="8" t="n"/>
    </row>
    <row r="43">
      <c r="B43" s="9" t="inlineStr">
        <is>
          <t>Ставка процента от оплаченной маржи</t>
        </is>
      </c>
      <c r="C43" s="10" t="inlineStr">
        <is>
          <t>%</t>
        </is>
      </c>
      <c r="D43" s="12" t="n">
        <v>0.22</v>
      </c>
    </row>
    <row r="44">
      <c r="B44" s="9" t="inlineStr">
        <is>
          <t>Маржа по оплаченным сделкам</t>
        </is>
      </c>
      <c r="D44" s="13">
        <f>ОплаченнаяВыручка*Маржинальность</f>
        <v/>
      </c>
    </row>
    <row r="45">
      <c r="B45" s="9" t="inlineStr">
        <is>
          <t>Выплата</t>
        </is>
      </c>
      <c r="D45" s="13">
        <f>МаржаОплаченная*СтавкаОплаченной</f>
        <v/>
      </c>
    </row>
    <row r="46">
      <c r="B46" s="9" t="inlineStr">
        <is>
          <t>Доля выплаты в марже</t>
        </is>
      </c>
      <c r="D46" s="14">
        <f>IF(Маржа=0,0,Выплата4/Маржа)</f>
        <v/>
      </c>
    </row>
    <row r="47" ht="26" customHeight="1">
      <c r="B47" s="17" t="inlineStr">
        <is>
          <t>Четвёртая схема — единственная, где продавец заинтересован в том, чтобы клиент заплатил. Во всех остальных дебиторка становится проблемой финансовой службы, а не того, кто её создал.</t>
        </is>
      </c>
    </row>
    <row r="49" ht="20" customHeight="1">
      <c r="B49" s="7" t="inlineStr">
        <is>
          <t>Сравнение</t>
        </is>
      </c>
    </row>
    <row r="50" ht="3" customHeight="1">
      <c r="B50" s="8" t="n"/>
      <c r="C50" s="8" t="n"/>
      <c r="D50" s="8" t="n"/>
      <c r="E50" s="8" t="n"/>
      <c r="F50" s="8" t="n"/>
      <c r="G50" s="8" t="n"/>
      <c r="H50" s="8" t="n"/>
      <c r="I50" s="8" t="n"/>
    </row>
    <row r="51">
      <c r="B51" s="9" t="inlineStr">
        <is>
          <t>Самая дорогая схема</t>
        </is>
      </c>
      <c r="D51" s="13">
        <f>MAX(Выплата1,Выплата2,Выплата3,Выплата4)</f>
        <v/>
      </c>
    </row>
    <row r="52">
      <c r="B52" s="9" t="inlineStr">
        <is>
          <t>Самая дешёвая схема</t>
        </is>
      </c>
      <c r="D52" s="13">
        <f>MIN(Выплата1,Выплата2,Выплата3,Выплата4)</f>
        <v/>
      </c>
    </row>
    <row r="53">
      <c r="B53" s="9" t="inlineStr">
        <is>
          <t>Разброс выплат</t>
        </is>
      </c>
      <c r="D53" s="13">
        <f>СамаяДорогая-СамаяДешёвая</f>
        <v/>
      </c>
    </row>
    <row r="54">
      <c r="B54" s="9" t="inlineStr">
        <is>
          <t>Прибыль компании при схеме 1</t>
        </is>
      </c>
      <c r="D54" s="13">
        <f>Маржа-Выплата1</f>
        <v/>
      </c>
    </row>
    <row r="55">
      <c r="B55" s="9" t="inlineStr">
        <is>
          <t>Прибыль компании при схеме 2</t>
        </is>
      </c>
      <c r="D55" s="13">
        <f>Маржа-Выплата2</f>
        <v/>
      </c>
    </row>
    <row r="56">
      <c r="B56" s="9" t="inlineStr">
        <is>
          <t>Прибыль компании при схеме 3</t>
        </is>
      </c>
      <c r="D56" s="13">
        <f>Маржа-Выплата3</f>
        <v/>
      </c>
    </row>
    <row r="57">
      <c r="B57" s="9" t="inlineStr">
        <is>
          <t>Прибыль компании при схеме 4</t>
        </is>
      </c>
      <c r="D57" s="13">
        <f>Маржа-Выплата4</f>
        <v/>
      </c>
    </row>
    <row r="59" ht="20" customHeight="1">
      <c r="B59" s="7" t="inlineStr">
        <is>
          <t>Проверка: менеджер дал скидку</t>
        </is>
      </c>
    </row>
    <row r="60" ht="3" customHeight="1">
      <c r="B60" s="8" t="n"/>
      <c r="C60" s="8" t="n"/>
      <c r="D60" s="8" t="n"/>
      <c r="E60" s="8" t="n"/>
      <c r="F60" s="8" t="n"/>
      <c r="G60" s="8" t="n"/>
      <c r="H60" s="8" t="n"/>
      <c r="I60" s="8" t="n"/>
    </row>
    <row r="61">
      <c r="B61" s="9" t="inlineStr">
        <is>
          <t>Размер скидки для закрытия сделки</t>
        </is>
      </c>
      <c r="C61" s="10" t="inlineStr">
        <is>
          <t>%</t>
        </is>
      </c>
      <c r="D61" s="12" t="n">
        <v>0.1</v>
      </c>
    </row>
    <row r="62">
      <c r="B62" s="9" t="inlineStr">
        <is>
          <t>Выручка со скидкой</t>
        </is>
      </c>
      <c r="D62" s="13">
        <f>Выручка*(1-Скидка)</f>
        <v/>
      </c>
    </row>
    <row r="63">
      <c r="B63" s="9" t="inlineStr">
        <is>
          <t>Маржинальность после скидки</t>
        </is>
      </c>
      <c r="D63" s="14">
        <f>IF(Скидка&gt;=Маржинальность,0,(Маржинальность-Скидка)/(1-Скидка))</f>
        <v/>
      </c>
    </row>
    <row r="64">
      <c r="B64" s="9" t="inlineStr">
        <is>
          <t>Маржа после скидки</t>
        </is>
      </c>
      <c r="D64" s="13">
        <f>ВыручкаСоСкидкой*МаржинальностьПосле</f>
        <v/>
      </c>
    </row>
    <row r="65">
      <c r="B65" s="9" t="inlineStr">
        <is>
          <t>Выплата по схеме 1 после скидки</t>
        </is>
      </c>
      <c r="D65" s="13">
        <f>ВыручкаСоСкидкой*СтавкаОтВыручки</f>
        <v/>
      </c>
    </row>
    <row r="66">
      <c r="B66" s="9" t="inlineStr">
        <is>
          <t>Выплата по схеме 2 после скидки</t>
        </is>
      </c>
      <c r="D66" s="13">
        <f>МаржаПосле*СтавкаОтМаржи</f>
        <v/>
      </c>
    </row>
    <row r="67">
      <c r="B67" s="9" t="inlineStr">
        <is>
          <t>Потеря менеджера по схеме 1</t>
        </is>
      </c>
      <c r="D67" s="13">
        <f>Выплата1-Выплата1Скидка</f>
        <v/>
      </c>
    </row>
    <row r="68">
      <c r="B68" s="9" t="inlineStr">
        <is>
          <t>Потеря менеджера по схеме 2</t>
        </is>
      </c>
      <c r="D68" s="13">
        <f>Выплата2-Выплата2Скидка</f>
        <v/>
      </c>
    </row>
    <row r="69">
      <c r="B69" s="9" t="inlineStr">
        <is>
          <t>Потеря компании от скидки</t>
        </is>
      </c>
      <c r="D69" s="13">
        <f>Маржа-МаржаПосле</f>
        <v/>
      </c>
    </row>
    <row r="70">
      <c r="B70" s="9" t="inlineStr">
        <is>
          <t>Какую долю потери компании чувствует менеджер (схема 1)</t>
        </is>
      </c>
      <c r="D70" s="14">
        <f>IF(ПотеряКомпании=0,0,ПотеряМенеджера1/ПотеряКомпании)</f>
        <v/>
      </c>
    </row>
    <row r="71">
      <c r="B71" s="9" t="inlineStr">
        <is>
          <t>Какую долю потери компании чувствует менеджер (схема 2)</t>
        </is>
      </c>
      <c r="D71" s="14">
        <f>IF(ПотеряКомпании=0,0,ПотеряМенеджера2/ПотеряКомпании)</f>
        <v/>
      </c>
    </row>
    <row r="72" ht="26" customHeight="1">
      <c r="B72" s="17" t="inlineStr">
        <is>
          <t>Вот и весь ответ, почему скидки раздают так легко. При проценте от выручки менеджер теряет считанные проценты от того, что теряет компания. При проценте от маржи он теряет ровно свою долю — и торгуется совсем иначе.</t>
        </is>
      </c>
    </row>
    <row r="74">
      <c r="B74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72:I72"/>
    <mergeCell ref="B47:I47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2026-09-09T14:08:46Z</dcterms:created>
  <dcterms:modified xmlns:dcterms="http://purl.org/dc/terms/" xmlns:xsi="http://www.w3.org/2001/XMLSchema-instance" xsi:type="dcterms:W3CDTF">2026-09-09T14:08:46Z</dcterms:modified>
</cp:coreProperties>
</file>