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Объём">'Модель'!$D$11</definedName>
    <definedName name="Материалы">'Модель'!$D$15</definedName>
    <definedName name="ТрудПрямой">'Модель'!$D$16</definedName>
    <definedName name="ПеременныеПрочие">'Модель'!$D$17</definedName>
    <definedName name="ПеременныеНаЕдиницу">'Модель'!$D$18</definedName>
    <definedName name="ПостоянныеУстранимые">'Модель'!$D$22</definedName>
    <definedName name="ПостоянныеНеустранимые">'Модель'!$D$23</definedName>
    <definedName name="ЦенаПоставщика">'Модель'!$D$28</definedName>
    <definedName name="ЛогистикаНаЕдиницу">'Модель'!$D$29</definedName>
    <definedName name="ЗатратыПерехода">'Модель'!$D$30</definedName>
    <definedName name="ДополнительныйЗапас">'Модель'!$D$31</definedName>
    <definedName name="СтоимостьДенег">'Модель'!$D$32</definedName>
    <definedName name="ДоходОтМощности">'Модель'!$D$36</definedName>
    <definedName name="ПеременныеГод">'Модель'!$D$40</definedName>
    <definedName name="ЗатратыПроизводства">'Модель'!$D$41</definedName>
    <definedName name="ПолнаяСебестоимость">'Модель'!$D$42</definedName>
    <definedName name="РелевантнаяСебестоимость">'Модель'!$D$43</definedName>
    <definedName name="СтоимостьЗакупки">'Модель'!$D$47</definedName>
    <definedName name="ЗамороженоВЗапасе">'Модель'!$D$48</definedName>
    <definedName name="СтоимостьЗапаса">'Модель'!$D$49</definedName>
    <definedName name="ЗатратыЗакупкиПервыйГод">'Модель'!$D$50</definedName>
    <definedName name="ЗатратыЗакупкиДалее">'Модель'!$D$51</definedName>
    <definedName name="ВыгодаПервыйГод">'Модель'!$D$55</definedName>
    <definedName name="ВыгодаДалее">'Модель'!$D$56</definedName>
    <definedName name="ВыгоднееПокупать">'Модель'!$D$57</definedName>
    <definedName name="РазницаНаЕдиницу">'Модель'!$D$58</definedName>
    <definedName name="ПредельнаяЦена">'Модель'!$D$59</definedName>
    <definedName name="ЗапасПоЦене">'Модель'!$D$60</definedName>
    <definedName name="РазницаПеременных">'Модель'!$D$65</definedName>
    <definedName name="КритическийОбъём">'Модель'!$D$66</definedName>
    <definedName name="ВышеКритического">'Модель'!$D$67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4" fontId="8" fillId="2" borderId="2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70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Производить или покупать</t>
        </is>
      </c>
    </row>
    <row r="4" ht="15" customHeight="1">
      <c r="B4" s="3" t="inlineStr">
        <is>
          <t>Сравнение по релевантным затратам и предельная цена поставщика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Объём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Потребность в год, единиц</t>
        </is>
      </c>
      <c r="C11" s="10" t="inlineStr">
        <is>
          <t>ед.</t>
        </is>
      </c>
      <c r="D11" s="11" t="n">
        <v>24000</v>
      </c>
    </row>
    <row r="13" ht="20" customHeight="1">
      <c r="B13" s="7" t="inlineStr">
        <is>
          <t>Собственное производство: затраты на единицу</t>
        </is>
      </c>
    </row>
    <row r="14" ht="3" customHeight="1">
      <c r="B14" s="8" t="n"/>
      <c r="C14" s="8" t="n"/>
      <c r="D14" s="8" t="n"/>
      <c r="E14" s="8" t="n"/>
      <c r="F14" s="8" t="n"/>
      <c r="G14" s="8" t="n"/>
      <c r="H14" s="8" t="n"/>
      <c r="I14" s="8" t="n"/>
    </row>
    <row r="15">
      <c r="B15" s="9" t="inlineStr">
        <is>
          <t>Материалы</t>
        </is>
      </c>
      <c r="C15" s="10" t="inlineStr">
        <is>
          <t>₽</t>
        </is>
      </c>
      <c r="D15" s="12" t="n">
        <v>210</v>
      </c>
    </row>
    <row r="16">
      <c r="B16" s="9" t="inlineStr">
        <is>
          <t>Оплата труда рабочих со взносами</t>
        </is>
      </c>
      <c r="C16" s="10" t="inlineStr">
        <is>
          <t>₽</t>
        </is>
      </c>
      <c r="D16" s="12" t="n">
        <v>145</v>
      </c>
    </row>
    <row r="17">
      <c r="B17" s="9" t="inlineStr">
        <is>
          <t>Энергия и прочие переменные</t>
        </is>
      </c>
      <c r="C17" s="10" t="inlineStr">
        <is>
          <t>₽</t>
        </is>
      </c>
      <c r="D17" s="12" t="n">
        <v>38</v>
      </c>
    </row>
    <row r="18">
      <c r="B18" s="9" t="inlineStr">
        <is>
          <t>Переменные затраты на единицу</t>
        </is>
      </c>
      <c r="D18" s="13">
        <f>Материалы+ТрудПрямой+ПеременныеПрочие</f>
        <v/>
      </c>
    </row>
    <row r="20" ht="20" customHeight="1">
      <c r="B20" s="7" t="inlineStr">
        <is>
          <t>Собственное производство: постоянные затраты в год</t>
        </is>
      </c>
    </row>
    <row r="21" ht="3" customHeight="1">
      <c r="B21" s="8" t="n"/>
      <c r="C21" s="8" t="n"/>
      <c r="D21" s="8" t="n"/>
      <c r="E21" s="8" t="n"/>
      <c r="F21" s="8" t="n"/>
      <c r="G21" s="8" t="n"/>
      <c r="H21" s="8" t="n"/>
      <c r="I21" s="8" t="n"/>
    </row>
    <row r="22">
      <c r="B22" s="9" t="inlineStr">
        <is>
          <t>Устранимые при отказе (аренда участка, мастер, обслуживание)</t>
        </is>
      </c>
      <c r="C22" s="10" t="inlineStr">
        <is>
          <t>₽</t>
        </is>
      </c>
      <c r="D22" s="11" t="n">
        <v>1850000</v>
      </c>
    </row>
    <row r="23">
      <c r="B23" s="9" t="inlineStr">
        <is>
          <t>Неустранимые (распределённые общезаводские)</t>
        </is>
      </c>
      <c r="C23" s="10" t="inlineStr">
        <is>
          <t>₽</t>
        </is>
      </c>
      <c r="D23" s="11" t="n">
        <v>2400000</v>
      </c>
    </row>
    <row r="24" ht="38" customHeight="1">
      <c r="B24" s="14" t="inlineStr">
        <is>
          <t>Именно здесь чаще всего ошибаются: в калькуляции себестоимости оба вида выглядят одинаково. Но при отказе от производства исчезнут только устранимые, а неустранимые лягут на другую продукцию — и её себестоимость вырастет.</t>
        </is>
      </c>
    </row>
    <row r="26" ht="20" customHeight="1">
      <c r="B26" s="7" t="inlineStr">
        <is>
          <t>Закупка на стороне</t>
        </is>
      </c>
    </row>
    <row r="27" ht="3" customHeight="1">
      <c r="B27" s="8" t="n"/>
      <c r="C27" s="8" t="n"/>
      <c r="D27" s="8" t="n"/>
      <c r="E27" s="8" t="n"/>
      <c r="F27" s="8" t="n"/>
      <c r="G27" s="8" t="n"/>
      <c r="H27" s="8" t="n"/>
      <c r="I27" s="8" t="n"/>
    </row>
    <row r="28">
      <c r="B28" s="9" t="inlineStr">
        <is>
          <t>Цена поставщика за единицу</t>
        </is>
      </c>
      <c r="C28" s="10" t="inlineStr">
        <is>
          <t>₽</t>
        </is>
      </c>
      <c r="D28" s="12" t="n">
        <v>395</v>
      </c>
    </row>
    <row r="29">
      <c r="B29" s="9" t="inlineStr">
        <is>
          <t>Доставка и приёмка на единицу</t>
        </is>
      </c>
      <c r="C29" s="10" t="inlineStr">
        <is>
          <t>₽</t>
        </is>
      </c>
      <c r="D29" s="12" t="n">
        <v>18</v>
      </c>
    </row>
    <row r="30">
      <c r="B30" s="9" t="inlineStr">
        <is>
          <t>Разовые затраты на переход</t>
        </is>
      </c>
      <c r="C30" s="10" t="inlineStr">
        <is>
          <t>₽</t>
        </is>
      </c>
      <c r="D30" s="11" t="n">
        <v>350000</v>
      </c>
    </row>
    <row r="31">
      <c r="B31" s="9" t="inlineStr">
        <is>
          <t>Дополнительный запас из-за срока поставки, единиц</t>
        </is>
      </c>
      <c r="C31" s="10" t="inlineStr">
        <is>
          <t>ед.</t>
        </is>
      </c>
      <c r="D31" s="11" t="n">
        <v>1800</v>
      </c>
    </row>
    <row r="32">
      <c r="B32" s="9" t="inlineStr">
        <is>
          <t>Стоимость денег в год</t>
        </is>
      </c>
      <c r="C32" s="10" t="inlineStr">
        <is>
          <t>%</t>
        </is>
      </c>
      <c r="D32" s="15" t="n">
        <v>0.22</v>
      </c>
    </row>
    <row r="34" ht="20" customHeight="1">
      <c r="B34" s="7" t="inlineStr">
        <is>
          <t>Освободившаяся мощность</t>
        </is>
      </c>
    </row>
    <row r="35" ht="3" customHeight="1"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B36" s="9" t="inlineStr">
        <is>
          <t>Доход от использования мощности под другую продукцию</t>
        </is>
      </c>
      <c r="C36" s="10" t="inlineStr">
        <is>
          <t>₽</t>
        </is>
      </c>
      <c r="D36" s="11" t="n">
        <v>900000</v>
      </c>
    </row>
    <row r="38" ht="20" customHeight="1">
      <c r="B38" s="7" t="inlineStr">
        <is>
          <t>Вариант А. Производим сами</t>
        </is>
      </c>
    </row>
    <row r="39" ht="3" customHeight="1">
      <c r="B39" s="8" t="n"/>
      <c r="C39" s="8" t="n"/>
      <c r="D39" s="8" t="n"/>
      <c r="E39" s="8" t="n"/>
      <c r="F39" s="8" t="n"/>
      <c r="G39" s="8" t="n"/>
      <c r="H39" s="8" t="n"/>
      <c r="I39" s="8" t="n"/>
    </row>
    <row r="40">
      <c r="B40" s="9" t="inlineStr">
        <is>
          <t>Переменные затраты за год</t>
        </is>
      </c>
      <c r="D40" s="16">
        <f>ПеременныеНаЕдиницу*Объём</f>
        <v/>
      </c>
    </row>
    <row r="41">
      <c r="B41" s="9" t="inlineStr">
        <is>
          <t>Релевантные затраты производства</t>
        </is>
      </c>
      <c r="D41" s="16">
        <f>ПеременныеГод+ПостоянныеУстранимые</f>
        <v/>
      </c>
    </row>
    <row r="42">
      <c r="B42" s="9" t="inlineStr">
        <is>
          <t>Полная себестоимость единицы (для справки)</t>
        </is>
      </c>
      <c r="D42" s="13">
        <f>IF(Объём=0,0,(ПеременныеГод+ПостоянныеУстранимые+ПостоянныеНеустранимые)/Объём)</f>
        <v/>
      </c>
    </row>
    <row r="43">
      <c r="B43" s="9" t="inlineStr">
        <is>
          <t>Релевантная себестоимость единицы</t>
        </is>
      </c>
      <c r="D43" s="13">
        <f>IF(Объём=0,0,ЗатратыПроизводства/Объём)</f>
        <v/>
      </c>
    </row>
    <row r="45" ht="20" customHeight="1">
      <c r="B45" s="7" t="inlineStr">
        <is>
          <t>Вариант Б. Покупаем</t>
        </is>
      </c>
    </row>
    <row r="46" ht="3" customHeight="1">
      <c r="B46" s="8" t="n"/>
      <c r="C46" s="8" t="n"/>
      <c r="D46" s="8" t="n"/>
      <c r="E46" s="8" t="n"/>
      <c r="F46" s="8" t="n"/>
      <c r="G46" s="8" t="n"/>
      <c r="H46" s="8" t="n"/>
      <c r="I46" s="8" t="n"/>
    </row>
    <row r="47">
      <c r="B47" s="9" t="inlineStr">
        <is>
          <t>Стоимость закупки за год</t>
        </is>
      </c>
      <c r="D47" s="16">
        <f>(ЦенаПоставщика+ЛогистикаНаЕдиницу)*Объём</f>
        <v/>
      </c>
    </row>
    <row r="48">
      <c r="B48" s="9" t="inlineStr">
        <is>
          <t>Деньги, замороженные в дополнительном запасе</t>
        </is>
      </c>
      <c r="D48" s="16">
        <f>ДополнительныйЗапас*(ЦенаПоставщика+ЛогистикаНаЕдиницу)</f>
        <v/>
      </c>
    </row>
    <row r="49">
      <c r="B49" s="9" t="inlineStr">
        <is>
          <t>Стоимость замороженных денег за год</t>
        </is>
      </c>
      <c r="D49" s="16">
        <f>ЗамороженоВЗапасе*СтоимостьДенег</f>
        <v/>
      </c>
    </row>
    <row r="50">
      <c r="B50" s="9" t="inlineStr">
        <is>
          <t>Релевантные затраты закупки за первый год</t>
        </is>
      </c>
      <c r="D50" s="16">
        <f>СтоимостьЗакупки+СтоимостьЗапаса+ЗатратыПерехода-ДоходОтМощности</f>
        <v/>
      </c>
    </row>
    <row r="51">
      <c r="B51" s="9" t="inlineStr">
        <is>
          <t>Релевантные затраты закупки в последующие годы</t>
        </is>
      </c>
      <c r="D51" s="16">
        <f>СтоимостьЗакупки+СтоимостьЗапаса-ДоходОтМощности</f>
        <v/>
      </c>
    </row>
    <row r="53" ht="20" customHeight="1">
      <c r="B53" s="7" t="inlineStr">
        <is>
          <t>Решение</t>
        </is>
      </c>
    </row>
    <row r="54" ht="3" customHeight="1">
      <c r="B54" s="8" t="n"/>
      <c r="C54" s="8" t="n"/>
      <c r="D54" s="8" t="n"/>
      <c r="E54" s="8" t="n"/>
      <c r="F54" s="8" t="n"/>
      <c r="G54" s="8" t="n"/>
      <c r="H54" s="8" t="n"/>
      <c r="I54" s="8" t="n"/>
    </row>
    <row r="55">
      <c r="B55" s="9" t="inlineStr">
        <is>
          <t>Разница в первый год (плюс — выгоднее покупать)</t>
        </is>
      </c>
      <c r="D55" s="16">
        <f>ЗатратыПроизводства-ЗатратыЗакупкиПервыйГод</f>
        <v/>
      </c>
    </row>
    <row r="56">
      <c r="B56" s="9" t="inlineStr">
        <is>
          <t>Разница в последующие годы</t>
        </is>
      </c>
      <c r="D56" s="16">
        <f>ЗатратыПроизводства-ЗатратыЗакупкиДалее</f>
        <v/>
      </c>
    </row>
    <row r="57">
      <c r="B57" s="9" t="inlineStr">
        <is>
          <t>Выгоднее покупать</t>
        </is>
      </c>
      <c r="D57" s="16">
        <f>IF(ВыгодаДалее&gt;0,1,0)</f>
        <v/>
      </c>
    </row>
    <row r="58">
      <c r="B58" s="9" t="inlineStr">
        <is>
          <t>Разница на единицу продукции</t>
        </is>
      </c>
      <c r="D58" s="13">
        <f>IF(Объём=0,0,ВыгодаДалее/Объём)</f>
        <v/>
      </c>
    </row>
    <row r="59">
      <c r="B59" s="9" t="inlineStr">
        <is>
          <t>Предельная цена поставщика, при которой решения равны</t>
        </is>
      </c>
      <c r="D59" s="13">
        <f>IF(Объём=0,0,(ЗатратыПроизводства+ДоходОтМощности-СтоимостьЗапаса)/Объём-ЛогистикаНаЕдиницу)</f>
        <v/>
      </c>
    </row>
    <row r="60">
      <c r="B60" s="9" t="inlineStr">
        <is>
          <t>Запас по цене поставщика</t>
        </is>
      </c>
      <c r="D60" s="13">
        <f>ПредельнаяЦена-ЦенаПоставщика</f>
        <v/>
      </c>
    </row>
    <row r="61" ht="26" customHeight="1">
      <c r="B61" s="14" t="inlineStr">
        <is>
          <t>Предельная цена — главный результат модели: с этим числом идут на переговоры с поставщиком. Всё, что выше, — повод остаться при своём производстве.</t>
        </is>
      </c>
    </row>
    <row r="63" ht="20" customHeight="1">
      <c r="B63" s="7" t="inlineStr">
        <is>
          <t>Объём, при котором решение меняется</t>
        </is>
      </c>
    </row>
    <row r="64" ht="3" customHeight="1">
      <c r="B64" s="8" t="n"/>
      <c r="C64" s="8" t="n"/>
      <c r="D64" s="8" t="n"/>
      <c r="E64" s="8" t="n"/>
      <c r="F64" s="8" t="n"/>
      <c r="G64" s="8" t="n"/>
      <c r="H64" s="8" t="n"/>
      <c r="I64" s="8" t="n"/>
    </row>
    <row r="65">
      <c r="B65" s="9" t="inlineStr">
        <is>
          <t>Разница в переменных затратах на единицу</t>
        </is>
      </c>
      <c r="D65" s="13">
        <f>ЦенаПоставщика+ЛогистикаНаЕдиницу-ПеременныеНаЕдиницу</f>
        <v/>
      </c>
    </row>
    <row r="66">
      <c r="B66" s="9" t="inlineStr">
        <is>
          <t>Критический объём</t>
        </is>
      </c>
      <c r="D66" s="16">
        <f>IF(РазницаПеременных&lt;=0,999999,(ПостоянныеУстранимые+ДоходОтМощности-СтоимостьЗапаса)/РазницаПеременных)</f>
        <v/>
      </c>
    </row>
    <row r="67">
      <c r="B67" s="9" t="inlineStr">
        <is>
          <t>Текущий объём выше критического</t>
        </is>
      </c>
      <c r="D67" s="16">
        <f>IF(Объём&gt;КритическийОбъём,1,0)</f>
        <v/>
      </c>
    </row>
    <row r="68" ht="26" customHeight="1">
      <c r="B68" s="14" t="inlineStr">
        <is>
          <t>Логика простая: чем больше объём, тем выгоднее производить самим, потому что устранимые постоянные затраты размазываются на большее число единиц. Ниже критического объёма своё производство не окупается.</t>
        </is>
      </c>
    </row>
    <row r="70">
      <c r="B70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61:I61"/>
    <mergeCell ref="B24:I24"/>
    <mergeCell ref="B68:I68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